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vejp\Downloads\"/>
    </mc:Choice>
  </mc:AlternateContent>
  <xr:revisionPtr revIDLastSave="0" documentId="13_ncr:1_{1CCE3C4E-ADAF-4C65-A3E1-CD97481A0AB1}" xr6:coauthVersionLast="47" xr6:coauthVersionMax="47" xr10:uidLastSave="{00000000-0000-0000-0000-000000000000}"/>
  <bookViews>
    <workbookView xWindow="-92" yWindow="0" windowWidth="19999" windowHeight="15978" activeTab="1" xr2:uid="{00000000-000D-0000-FFFF-FFFF00000000}"/>
  </bookViews>
  <sheets>
    <sheet name="Dashboard" sheetId="1" r:id="rId1"/>
    <sheet name="Prüfliste" sheetId="2" r:id="rId2"/>
    <sheet name="Anleitung" sheetId="3" r:id="rId3"/>
  </sheets>
  <definedNames>
    <definedName name="_xlnm.Print_Area" localSheetId="2">Anleitung!$A$1:$B$25</definedName>
    <definedName name="_xlnm.Print_Area" localSheetId="0">Dashboard!$B$1:$I$28</definedName>
    <definedName name="_xlnm.Print_Area" localSheetId="1">Prüfliste!$B$1:$R$116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4" i="2" l="1"/>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M5" i="2"/>
  <c r="C22" i="1"/>
  <c r="C21" i="1"/>
  <c r="R4" i="2"/>
  <c r="C8" i="1"/>
  <c r="F7" i="1"/>
  <c r="C7" i="1"/>
  <c r="F6" i="1"/>
  <c r="C6" i="1"/>
  <c r="F5" i="1"/>
  <c r="C5" i="1"/>
  <c r="F4" i="1"/>
  <c r="C4" i="1"/>
  <c r="C10" i="1" l="1"/>
</calcChain>
</file>

<file path=xl/sharedStrings.xml><?xml version="1.0" encoding="utf-8"?>
<sst xmlns="http://schemas.openxmlformats.org/spreadsheetml/2006/main" count="604" uniqueCount="373">
  <si>
    <t>Kennzahl</t>
  </si>
  <si>
    <t>Wert</t>
  </si>
  <si>
    <t>Priorität offener Mängel</t>
  </si>
  <si>
    <t>Anzahl</t>
  </si>
  <si>
    <t>Prüfpunkte</t>
  </si>
  <si>
    <t>P1 Kritisch</t>
  </si>
  <si>
    <t>Erfüllt</t>
  </si>
  <si>
    <t>P2 Hoch</t>
  </si>
  <si>
    <t>Mängel</t>
  </si>
  <si>
    <t>P3 Mittel</t>
  </si>
  <si>
    <t>Nicht anwendbar</t>
  </si>
  <si>
    <t>P4 Niedrig</t>
  </si>
  <si>
    <t>Noch offen</t>
  </si>
  <si>
    <t>Erfüllungsgrad (ohne N. a.)</t>
  </si>
  <si>
    <t>ID</t>
  </si>
  <si>
    <t>Bereich</t>
  </si>
  <si>
    <t>Prüffrage</t>
  </si>
  <si>
    <t>Prüfnachweis</t>
  </si>
  <si>
    <t>Bewertung</t>
  </si>
  <si>
    <t>Maßnahme / Bemerkung</t>
  </si>
  <si>
    <t>Wirksamkeit geprüft</t>
  </si>
  <si>
    <t>A-001</t>
  </si>
  <si>
    <t>Organisation und Verantwortung</t>
  </si>
  <si>
    <t>Sind Arbeitgeberpflichten und Verantwortlichkeiten eindeutig zugeordnet?</t>
  </si>
  <si>
    <t>Organigramm, Verantwortungsmatrix</t>
  </si>
  <si>
    <t>Offen</t>
  </si>
  <si>
    <t>A-002</t>
  </si>
  <si>
    <t>Sind Führungskräfte zu ihren Schutz- und Kontrollpflichten informiert?</t>
  </si>
  <si>
    <t>Schulungsnachweise</t>
  </si>
  <si>
    <t>A-003</t>
  </si>
  <si>
    <t>Sind verantwortliche Beauftragte rechtswirksam bestellt und mit Anordnungsbefugnis ausgestattet?</t>
  </si>
  <si>
    <t>Bestellung, Zustimmung</t>
  </si>
  <si>
    <t>A-004</t>
  </si>
  <si>
    <t>Sind erforderliche Mitteilungen an das Arbeitsinspektorat erfolgt?</t>
  </si>
  <si>
    <t>Übermittlungsnachweis</t>
  </si>
  <si>
    <t>A-005</t>
  </si>
  <si>
    <t>Sind ausreichende personelle und finanzielle Ressourcen verfügbar?</t>
  </si>
  <si>
    <t>Budget, Personalplanung</t>
  </si>
  <si>
    <t>A-006</t>
  </si>
  <si>
    <t>Sind Eskalationswege bei Sicherheitsmängeln geregelt?</t>
  </si>
  <si>
    <t>Organisationsanweisung</t>
  </si>
  <si>
    <t>A-007</t>
  </si>
  <si>
    <t>Sind Schnittstellen und Fremdfirmenkoordination geregelt?</t>
  </si>
  <si>
    <t>Koordinationsunterlagen</t>
  </si>
  <si>
    <t>B-008</t>
  </si>
  <si>
    <t>Evaluierungsorganisation</t>
  </si>
  <si>
    <t>Sind alle Arbeitsstätten, Arbeitsplätze und Tätigkeiten erfasst?</t>
  </si>
  <si>
    <t>Arbeitsplatzverzeichnis</t>
  </si>
  <si>
    <t>B-009</t>
  </si>
  <si>
    <t>Sind seltene Tätigkeiten wie Reinigung, Wartung und Störungsbehebung erfasst?</t>
  </si>
  <si>
    <t>Tätigkeitsanalyse</t>
  </si>
  <si>
    <t>B-010</t>
  </si>
  <si>
    <t>Sind Normalbetrieb, Anfahren, Stillsetzen und Störungen berücksichtigt?</t>
  </si>
  <si>
    <t>Prozessanalyse</t>
  </si>
  <si>
    <t>B-011</t>
  </si>
  <si>
    <t>Sind besondere Personengruppen und Schutzbedürfnisse berücksichtigt?</t>
  </si>
  <si>
    <t>Evaluierung</t>
  </si>
  <si>
    <t>B-012</t>
  </si>
  <si>
    <t>Sind evaluierende und beteiligte Personen dokumentiert?</t>
  </si>
  <si>
    <t>Evaluierungsprotokoll</t>
  </si>
  <si>
    <t>B-013</t>
  </si>
  <si>
    <t>Beteiligungsnachweise</t>
  </si>
  <si>
    <t>B-014</t>
  </si>
  <si>
    <t>Ist die Detailtiefe der Evaluierung den Gefährdungen angemessen?</t>
  </si>
  <si>
    <t>SGD</t>
  </si>
  <si>
    <t>B-015</t>
  </si>
  <si>
    <t>Sind Gefährdungen eindeutig den Arbeitsbereichen zugeordnet?</t>
  </si>
  <si>
    <t>Dokumentenverzeichnis</t>
  </si>
  <si>
    <t>B-016</t>
  </si>
  <si>
    <t>Sind Wechselwirkungen gleichzeitig ausgeführter Tätigkeiten berücksichtigt?</t>
  </si>
  <si>
    <t>Koordinationsanalyse</t>
  </si>
  <si>
    <t>C-017</t>
  </si>
  <si>
    <t>Mechanische Gefährdungen und Arbeitsmittel</t>
  </si>
  <si>
    <t>Sind Quetsch-, Scher-, Schneid- und Einzugsgefahren bewertet?</t>
  </si>
  <si>
    <t>Maschinenevaluierung</t>
  </si>
  <si>
    <t>C-018</t>
  </si>
  <si>
    <t>Sind Schutzeinrichtungen und Verriegelungen wirksam?</t>
  </si>
  <si>
    <t>Funktionsprüfung</t>
  </si>
  <si>
    <t>C-019</t>
  </si>
  <si>
    <t>Sind unerwarteter Anlauf und gespeicherte Energie berücksichtigt?</t>
  </si>
  <si>
    <t>Freischaltverfahren</t>
  </si>
  <si>
    <t>C-020</t>
  </si>
  <si>
    <t>Arbeitsanweisungen</t>
  </si>
  <si>
    <t>C-021</t>
  </si>
  <si>
    <t>Sind Absturz-, Stolper- und Rutschgefahren bewertet?</t>
  </si>
  <si>
    <t>Begehung</t>
  </si>
  <si>
    <t>C-022</t>
  </si>
  <si>
    <t>Sind Stapler- und Fußgängerverkehr sicher organisiert?</t>
  </si>
  <si>
    <t>Verkehrskonzept</t>
  </si>
  <si>
    <t>C-023</t>
  </si>
  <si>
    <t>Sind prüfpflichtige Arbeitsmittel erfasst und fristgerecht geprüft?</t>
  </si>
  <si>
    <t>Prüfbefunde</t>
  </si>
  <si>
    <t>C-024</t>
  </si>
  <si>
    <t>Sind Fachkenntnisnachweise und Berechtigungen vorhanden?</t>
  </si>
  <si>
    <t>Qualifikationsmatrix</t>
  </si>
  <si>
    <t>C-025</t>
  </si>
  <si>
    <t>Ist sichere Instandhaltung und Mängelbehebung geregelt?</t>
  </si>
  <si>
    <t>Wartungsplan</t>
  </si>
  <si>
    <t>D-026</t>
  </si>
  <si>
    <t>Elektrische und physikalische Gefährdungen</t>
  </si>
  <si>
    <t>Sind elektrische Gefahren und Lichtbogenrisiken bewertet?</t>
  </si>
  <si>
    <t>Elektrische Evaluierung</t>
  </si>
  <si>
    <t>D-027</t>
  </si>
  <si>
    <t>Sind elektrische Anlagen und Betriebsmittel geprüft?</t>
  </si>
  <si>
    <t>D-028</t>
  </si>
  <si>
    <t>Sind sichere Freischaltverfahren geregelt?</t>
  </si>
  <si>
    <t>D-029</t>
  </si>
  <si>
    <t>Sind Lärmexpositionen beurteilt und erforderlichenfalls gemessen?</t>
  </si>
  <si>
    <t>Messberichte</t>
  </si>
  <si>
    <t>D-030</t>
  </si>
  <si>
    <t>Sind Hand-Arm- und Ganzkörpervibrationen bewertet?</t>
  </si>
  <si>
    <t>Expositionsanalyse</t>
  </si>
  <si>
    <t>D-031</t>
  </si>
  <si>
    <t>Klimabewertung</t>
  </si>
  <si>
    <t>D-032</t>
  </si>
  <si>
    <t>Sind Beleuchtung und Blendung bewertet?</t>
  </si>
  <si>
    <t>Arbeitsplatzprüfung</t>
  </si>
  <si>
    <t>D-033</t>
  </si>
  <si>
    <t>Sind UV-, Laser- und sonstige Strahlungsgefahren berücksichtigt?</t>
  </si>
  <si>
    <t>E-034</t>
  </si>
  <si>
    <t>Gefährliche Arbeitsstoffe und biologische Einwirkungen</t>
  </si>
  <si>
    <t>Sind alle gefährlichen und entstehenden Arbeitsstoffe erfasst?</t>
  </si>
  <si>
    <t>Arbeitsstoffverzeichnis</t>
  </si>
  <si>
    <t>E-035</t>
  </si>
  <si>
    <t>Stoffdokumentation</t>
  </si>
  <si>
    <t>E-036</t>
  </si>
  <si>
    <t>Sind Einatmen, Hautkontakt und Aufnahmewege beurteilt?</t>
  </si>
  <si>
    <t>E-037</t>
  </si>
  <si>
    <t>Sind Grenzwerte, Messpflichten und Spezialvorschriften berücksichtigt?</t>
  </si>
  <si>
    <t>E-038</t>
  </si>
  <si>
    <t>Sind Substitutionsmöglichkeiten geprüft?</t>
  </si>
  <si>
    <t>Substitutionsprüfung</t>
  </si>
  <si>
    <t>E-039</t>
  </si>
  <si>
    <t>Sind Absaugungen und Lüftung wirksam?</t>
  </si>
  <si>
    <t>Funktionsnachweise</t>
  </si>
  <si>
    <t>E-040</t>
  </si>
  <si>
    <t>Sind Lagerung, Kennzeichnung und Entsorgung sicher?</t>
  </si>
  <si>
    <t>Lagerkonzept</t>
  </si>
  <si>
    <t>E-041</t>
  </si>
  <si>
    <t>Sind biologische Risiken und Infektionsgefahren bewertet?</t>
  </si>
  <si>
    <t>Hygieneplan</t>
  </si>
  <si>
    <t>E-042</t>
  </si>
  <si>
    <t>Sind erforderliche arbeitsmedizinische Untersuchungen veranlasst?</t>
  </si>
  <si>
    <t>Untersuchungsorganisation</t>
  </si>
  <si>
    <t>F-043</t>
  </si>
  <si>
    <t>Ergonomie und körperliche Belastungen</t>
  </si>
  <si>
    <t>Sind Heben, Tragen, Ziehen und Schieben bewertet?</t>
  </si>
  <si>
    <t>Lastenanalyse</t>
  </si>
  <si>
    <t>F-044</t>
  </si>
  <si>
    <t>Sind Zwangshaltungen und ungünstige Körperhaltungen berücksichtigt?</t>
  </si>
  <si>
    <t>Ergonomieanalyse</t>
  </si>
  <si>
    <t>F-045</t>
  </si>
  <si>
    <t>Sind repetitive Bewegungen und Kraftaufwand bewertet?</t>
  </si>
  <si>
    <t>F-046</t>
  </si>
  <si>
    <t>Sind langes Stehen, Sitzen und fehlende Haltungswechsel berücksichtigt?</t>
  </si>
  <si>
    <t>F-047</t>
  </si>
  <si>
    <t>Sind Bildschirmarbeitsplätze ergonomisch gestaltet?</t>
  </si>
  <si>
    <t>Bildschirmarbeitsplatzprüfung</t>
  </si>
  <si>
    <t>F-048</t>
  </si>
  <si>
    <t>Sind Hebehilfen und ergonomische Verbesserungen geprüft?</t>
  </si>
  <si>
    <t>Maßnahmenplan</t>
  </si>
  <si>
    <t>G-049</t>
  </si>
  <si>
    <t>Psychische Belastungen und Arbeitsorganisation</t>
  </si>
  <si>
    <t>Sind psychische Belastungen systematisch evaluiert?</t>
  </si>
  <si>
    <t>Methodendokumentation</t>
  </si>
  <si>
    <t>G-050</t>
  </si>
  <si>
    <t>Sind Arbeitsmenge, Zeitdruck und Unterbrechungen beurteilt?</t>
  </si>
  <si>
    <t>Belastungsanalyse</t>
  </si>
  <si>
    <t>G-051</t>
  </si>
  <si>
    <t>Sind Rollenunklarheit und Informationsdefizite bewertet?</t>
  </si>
  <si>
    <t>Workshops</t>
  </si>
  <si>
    <t>G-052</t>
  </si>
  <si>
    <t>Sind Handlungsspielräume und soziale Unterstützung beurteilt?</t>
  </si>
  <si>
    <t>Befragung</t>
  </si>
  <si>
    <t>G-053</t>
  </si>
  <si>
    <t>Sind Gewalt, Konflikte und belastende Kundenkontakte erfasst?</t>
  </si>
  <si>
    <t>G-054</t>
  </si>
  <si>
    <t>Sind Schicht- und Alleinarbeit berücksichtigt?</t>
  </si>
  <si>
    <t>Dienstpläne</t>
  </si>
  <si>
    <t>G-055</t>
  </si>
  <si>
    <t>Wurden geeignete fachliche Erhebungsmethoden verwendet?</t>
  </si>
  <si>
    <t>Methodennachweis</t>
  </si>
  <si>
    <t>G-056</t>
  </si>
  <si>
    <t>Sind konkrete organisatorische Maßnahmen festgelegt?</t>
  </si>
  <si>
    <t>G-057</t>
  </si>
  <si>
    <t>Wird deren Wirksamkeit überprüft?</t>
  </si>
  <si>
    <t>Wirksamkeitskontrolle</t>
  </si>
  <si>
    <t>H-058</t>
  </si>
  <si>
    <t>Arbeitsstätten, Brandschutz und Notfälle</t>
  </si>
  <si>
    <t>Sind Arbeitsräume, Verkehrs- und Fluchtwege sicher?</t>
  </si>
  <si>
    <t>H-059</t>
  </si>
  <si>
    <t>Sind Lüftung, Sanitär- und Sozialräume angemessen?</t>
  </si>
  <si>
    <t>H-060</t>
  </si>
  <si>
    <t>Sind Brand- und Explosionsgefahren bewertet?</t>
  </si>
  <si>
    <t>Brandschutzunterlagen</t>
  </si>
  <si>
    <t>H-061</t>
  </si>
  <si>
    <t>Sind Zündquellen und explosionsfähige Atmosphären beurteilt?</t>
  </si>
  <si>
    <t>Explosionsschutzdokument</t>
  </si>
  <si>
    <t>H-062</t>
  </si>
  <si>
    <t>Sind Löschmittel, Alarmierung und Brandschutzfunktionen vorhanden?</t>
  </si>
  <si>
    <t>H-063</t>
  </si>
  <si>
    <t>Sind Ersthelfer und Erste-Hilfe-Mittel verfügbar?</t>
  </si>
  <si>
    <t>Erste-Hilfe-Organisation</t>
  </si>
  <si>
    <t>H-064</t>
  </si>
  <si>
    <t>Sind Evakuierungs- und Rettungsverfahren bekannt?</t>
  </si>
  <si>
    <t>Notfallplan</t>
  </si>
  <si>
    <t>H-065</t>
  </si>
  <si>
    <t>Sind Notfälle bei Alleinarbeit und Wartung berücksichtigt?</t>
  </si>
  <si>
    <t>Rettungskonzept</t>
  </si>
  <si>
    <t>H-066</t>
  </si>
  <si>
    <t>Sind Sicherheitskennzeichnungen und Zutrittsbeschränkungen umgesetzt?</t>
  </si>
  <si>
    <t>Kennzeichnungsplan</t>
  </si>
  <si>
    <t>H-067</t>
  </si>
  <si>
    <t>Werden erforderliche Übungen durchgeführt?</t>
  </si>
  <si>
    <t>Übungsprotokolle</t>
  </si>
  <si>
    <t>I-068</t>
  </si>
  <si>
    <t>PSA und Gesundheitsüberwachung</t>
  </si>
  <si>
    <t>Ist PSA tätigkeitsbezogen festgelegt?</t>
  </si>
  <si>
    <t>PSA-Matrix</t>
  </si>
  <si>
    <t>I-069</t>
  </si>
  <si>
    <t>Wurden technische Maßnahmen vor PSA geprüft?</t>
  </si>
  <si>
    <t>Maßnahmenbegründung</t>
  </si>
  <si>
    <t>I-070</t>
  </si>
  <si>
    <t>Wird geeignete PSA kostenlos bereitgestellt?</t>
  </si>
  <si>
    <t>Ausgabenachweis</t>
  </si>
  <si>
    <t>I-071</t>
  </si>
  <si>
    <t>Sind Wartung, Reinigung und Ersatz der PSA geregelt?</t>
  </si>
  <si>
    <t>PSA-Anweisung</t>
  </si>
  <si>
    <t>I-072</t>
  </si>
  <si>
    <t>Sind Beschäftigte in der Verwendung unterwiesen?</t>
  </si>
  <si>
    <t>Unterweisung</t>
  </si>
  <si>
    <t>I-073</t>
  </si>
  <si>
    <t>Sind erforderliche Eignungs- und Folgeuntersuchungen organisiert?</t>
  </si>
  <si>
    <t>J-074</t>
  </si>
  <si>
    <t>Unterweisung, Qualifikation und Beteiligung</t>
  </si>
  <si>
    <t>Werden Beschäftigte vor Tätigkeitsaufnahme unterwiesen?</t>
  </si>
  <si>
    <t>Unterweisungsnachweise</t>
  </si>
  <si>
    <t>J-075</t>
  </si>
  <si>
    <t>Werden Unterweisungen anlassbezogen wiederholt?</t>
  </si>
  <si>
    <t>Unterweisungsplan</t>
  </si>
  <si>
    <t>J-076</t>
  </si>
  <si>
    <t>Sind Unterweisungen verständlich und tätigkeitsbezogen?</t>
  </si>
  <si>
    <t>Unterweisungsunterlagen</t>
  </si>
  <si>
    <t>J-077</t>
  </si>
  <si>
    <t>Sind aus Evaluierungen abgeleitete Unterweisungen dokumentiert?</t>
  </si>
  <si>
    <t>J-078</t>
  </si>
  <si>
    <t>Sind erforderliche Qualifikationen nachgewiesen?</t>
  </si>
  <si>
    <t>J-079</t>
  </si>
  <si>
    <t>Sind Beschäftigte über Gefahren informiert?</t>
  </si>
  <si>
    <t>Informationsnachweis</t>
  </si>
  <si>
    <t>J-080</t>
  </si>
  <si>
    <t>Sind SVP und Arbeitnehmervertretung beteiligt?</t>
  </si>
  <si>
    <t>Beteiligungsprotokolle</t>
  </si>
  <si>
    <t>K-081</t>
  </si>
  <si>
    <t>Arbeitszeit und besondere Personengruppen</t>
  </si>
  <si>
    <t>Sind Arbeitszeiten, Pausen und Ruhezeiten rechtskonform?</t>
  </si>
  <si>
    <t>Arbeitszeitaufzeichnungen</t>
  </si>
  <si>
    <t>K-082</t>
  </si>
  <si>
    <t>Werden Höchstarbeitszeiten und Ruhezeiten kontrolliert?</t>
  </si>
  <si>
    <t>Arbeitszeitkontrolle</t>
  </si>
  <si>
    <t>K-083</t>
  </si>
  <si>
    <t>Sind Gefährdungen aus Nacht- und Schichtarbeit berücksichtigt?</t>
  </si>
  <si>
    <t>K-084</t>
  </si>
  <si>
    <t>Ist die erforderliche Mutterschutzevaluierung durchgeführt?</t>
  </si>
  <si>
    <t>Mutterschutzevaluierung</t>
  </si>
  <si>
    <t>K-085</t>
  </si>
  <si>
    <t>Sind Beschäftigungsbeschränkungen für Jugendliche berücksichtigt?</t>
  </si>
  <si>
    <t>Jugendschutzunterlagen</t>
  </si>
  <si>
    <t>K-086</t>
  </si>
  <si>
    <t>Sind individuelle Schutzbedürfnisse berücksichtigt?</t>
  </si>
  <si>
    <t>Schutzkonzept</t>
  </si>
  <si>
    <t>L-087</t>
  </si>
  <si>
    <t>Evaluierungsqualität und Dokumentation</t>
  </si>
  <si>
    <t>Sind SGD vollständig und aktuell?</t>
  </si>
  <si>
    <t>SGD-Verzeichnis</t>
  </si>
  <si>
    <t>L-088</t>
  </si>
  <si>
    <t>Sind Gefahren und Maßnahmen nachvollziehbar beschrieben?</t>
  </si>
  <si>
    <t>Dokumentenprüfung</t>
  </si>
  <si>
    <t>L-089</t>
  </si>
  <si>
    <t>Sind Inhalte nach DOK-VO vollständig?</t>
  </si>
  <si>
    <t>DOK-VO-Prüfung</t>
  </si>
  <si>
    <t>L-090</t>
  </si>
  <si>
    <t>Sind Sonderdokumente und Verzeichnisse zugeordnet?</t>
  </si>
  <si>
    <t>Anlagenverzeichnis</t>
  </si>
  <si>
    <t>L-091</t>
  </si>
  <si>
    <t>Sind Stand der Technik und einschlägige Regeln berücksichtigt?</t>
  </si>
  <si>
    <t>Technische Grundlagen</t>
  </si>
  <si>
    <t>L-092</t>
  </si>
  <si>
    <t>Sind Maßnahmen nach § 7 ASchG priorisiert?</t>
  </si>
  <si>
    <t>Maßnahmenbewertung</t>
  </si>
  <si>
    <t>L-093</t>
  </si>
  <si>
    <t>Sind Zuständigkeiten und Fristen festgelegt?</t>
  </si>
  <si>
    <t>Maßnahmenregister</t>
  </si>
  <si>
    <t>L-094</t>
  </si>
  <si>
    <t>Sind Unterweisungen, PSA, Prüfungen und Untersuchungen abgeleitet?</t>
  </si>
  <si>
    <t>L-095</t>
  </si>
  <si>
    <t>Sind Dokumente zugänglich und versioniert?</t>
  </si>
  <si>
    <t>Dokumentenlenkung</t>
  </si>
  <si>
    <t>L-096</t>
  </si>
  <si>
    <t>Stimmen Dokumentation und Arbeitsrealität überein?</t>
  </si>
  <si>
    <t>Begehungsprotokoll</t>
  </si>
  <si>
    <t>M-097</t>
  </si>
  <si>
    <t>Umsetzung, Wirksamkeit und Verbesserung</t>
  </si>
  <si>
    <t>Werden bei unmittelbarer Gefahr Sofortmaßnahmen getroffen?</t>
  </si>
  <si>
    <t>Ereignisprotokoll</t>
  </si>
  <si>
    <t>M-098</t>
  </si>
  <si>
    <t>Sind Maßnahmen mit Priorität, Zuständigkeit und Frist versehen?</t>
  </si>
  <si>
    <t>M-099</t>
  </si>
  <si>
    <t>Wird die termingerechte Umsetzung kontrolliert?</t>
  </si>
  <si>
    <t>Erledigungsnachweise</t>
  </si>
  <si>
    <t>M-100</t>
  </si>
  <si>
    <t>Wird die Wirksamkeit der Maßnahmen überprüft?</t>
  </si>
  <si>
    <t>Wirksamkeitsnachweis</t>
  </si>
  <si>
    <t>M-101</t>
  </si>
  <si>
    <t>Wird möglichst ein Vier-Augen-Prinzip angewendet?</t>
  </si>
  <si>
    <t>Prüfzuordnung</t>
  </si>
  <si>
    <t>M-102</t>
  </si>
  <si>
    <t>Werden Unfälle und gefährliche Ereignisse untersucht?</t>
  </si>
  <si>
    <t>Unfallanalyse</t>
  </si>
  <si>
    <t>M-103</t>
  </si>
  <si>
    <t>Werden gesetzliche Unfallmeldepflichten erfüllt?</t>
  </si>
  <si>
    <t>Meldungsnachweise</t>
  </si>
  <si>
    <t>M-104</t>
  </si>
  <si>
    <t>Wird die Evaluierung anlassbezogen aktualisiert?</t>
  </si>
  <si>
    <t>Änderungsprotokoll</t>
  </si>
  <si>
    <t>M-105</t>
  </si>
  <si>
    <t>Findet eine regelmäßige Aktualitätsprüfung statt?</t>
  </si>
  <si>
    <t>Auditplan</t>
  </si>
  <si>
    <t>M-106</t>
  </si>
  <si>
    <t>Werden offene Mängel eskaliert?</t>
  </si>
  <si>
    <t>Eskalationsnachweis</t>
  </si>
  <si>
    <t>M-107</t>
  </si>
  <si>
    <t>Überprüft die Leitung die Wirksamkeit des Arbeitnehmerschutzsystems?</t>
  </si>
  <si>
    <t>Managementreview</t>
  </si>
  <si>
    <t>1.</t>
  </si>
  <si>
    <t>In Pruefliste pro Frage den Status per Dropdown wählen.</t>
  </si>
  <si>
    <t>2.</t>
  </si>
  <si>
    <t>Bei Mangel Priorität, Verantwortliche, Frist und konkrete Maßnahme eintragen.</t>
  </si>
  <si>
    <t>3.</t>
  </si>
  <si>
    <t>Nach Umsetzung Datum eintragen und Wirksamkeitsprüfung dokumentieren.</t>
  </si>
  <si>
    <t>4.</t>
  </si>
  <si>
    <t>Dashboard aktualisiert sich automatisch über Excel-Formeln.</t>
  </si>
  <si>
    <t>5.</t>
  </si>
  <si>
    <t>Über Tabellenfilter nach Bereich, Mangel, Priorität oder Frist filtern.</t>
  </si>
  <si>
    <t>Hinweis</t>
  </si>
  <si>
    <t xml:space="preserve">Sind Hitze (inkl. Hitze im Freien), Kälte und Raumklima beurteilt? </t>
  </si>
  <si>
    <t>Frist für Maßnahme</t>
  </si>
  <si>
    <t>Priorität der Maßnahme</t>
  </si>
  <si>
    <t>Sind Präventivfachkräfte (SFK, AM), SVP, Betriebsrat und Beschäftigte angemessen eingebunden?</t>
  </si>
  <si>
    <t>Datum der Bewertung</t>
  </si>
  <si>
    <t>Bewertung durchgeführt durch:</t>
  </si>
  <si>
    <t>Maßnahme</t>
  </si>
  <si>
    <t>Sind Sicherheitsdatenblätter aktuell für Mitarbeiter verfügbar?</t>
  </si>
  <si>
    <t>Älteste Bewertung der Prüfliste:</t>
  </si>
  <si>
    <t>automatischer Abschlussstatus</t>
  </si>
  <si>
    <t>Wirksamkeitsprüfung WP</t>
  </si>
  <si>
    <t>Frist für WP</t>
  </si>
  <si>
    <t>WP / Bemerkung</t>
  </si>
  <si>
    <t>Datum der WP</t>
  </si>
  <si>
    <t>Kontrolliernde Person der Wirksamkeit</t>
  </si>
  <si>
    <t>Die Checkliste ist ein Managementinstrument, keine abschließende Rechtsprüfung. Die Informationen der EHS-Compliance, als unternehmerisches Managementwerkzeug zur Unterstützung des Kontrollsystems, helfen Unternehmen ihre eigene Compliance-Organisation zu führen. Die Darstellung dient der betrieblichen Steuerung, nicht der Durchsetzung oder Abwehr von Ansprüchen gegenüber Behörden oder Dritten, nicht Einwendungen zu erheben oder Forderungen abzuwehren und stellt keine Rechtsauskunft für den Gebrauch im Rechtverkehr dar. EHS-Consult übernimmt keine Haftung für die Vollständigkeit, Richtigkeit oder Aktualität rechtlicher Informationen, soweit diese im Rahmen der Beratung der Managementsysteme zur Verfügung gestellt werden. Für die rechtliche Beurteilung von Einzelsachverhalten sind die Auftraggeber auf die Einholung spezialisierter Fachberatung verwiesen.</t>
  </si>
  <si>
    <t>Die enthaltenen Informationen sind allgemeiner Art und dienen lediglich allgemeinen Informationszwecken.
Wir weisen explizit darauf hin, dass der vorliegende Inhalt weder eine individuelle Beratung, Rechtsauskunft noch eine sonstige fachliche Auskunft oder Empfehlung darstellt und nicht geeignet ist, eine individuelle Beratung durch fachkundige Personen unter Berücksichtigung der konkreten Umstände des Einzelfalles zu ersetzen.
Die Daten wurden einmalig erstellt und werden nicht laufend aktuell gehalten. Die Zusammenstellung der Informationen erfolgte mit der gebotenen Sorgfalt. Gleichwohl übernehmen wir daher keinerlei Haftung, aus welchem Rechtsgrund auch immer, für die angebotenen Informationen, wie insbesondere für deren Richtigkeit, Aktualität, Vollständigkeit und Fehlerfreiheit. Für Entscheidungen, die der Verwender auf Grund der allgemeinen Informationen trifft, übernehmen wir keine Verantwortung. 
© | EHS-Consult</t>
  </si>
  <si>
    <t>Haftungsausschluss</t>
  </si>
  <si>
    <t>ANLEITUNG</t>
  </si>
  <si>
    <t>MANAGEMENT TOOL - ARBEITNEHMERSCHUTZ 
DASHBOARD</t>
  </si>
  <si>
    <t>Sind Ausrüsten, Reinigen und Entstören gesondert bewertet?</t>
  </si>
  <si>
    <t>Datum der Behebung/ Umsetzung Maßnahme</t>
  </si>
  <si>
    <t>Zuständige Person für Maßnahme</t>
  </si>
  <si>
    <t>Kostenlos zur Verfügung gestellt von EHS-Consult</t>
  </si>
  <si>
    <t>Dieses Management Tool wurde entwickelt, um Führungskräfte und verantwortliche Beauftragte bei der systematischen Überprüfung wesentlicher Arbeitnehmerschutzpflichten zu unterstützen.</t>
  </si>
  <si>
    <t>Sie benötigen Unterstützung bei der Durchführung eines Arbeitnehmerschutz-Audits, der Bewertung Ihrer Compliance-Organisation oder beim Aufbau eines wirksamen Kontrollsystems?</t>
  </si>
  <si>
    <t>EHS-Consult unterstützt Sie mit fachlicher Expertise und praxisorientierten Lösungen.</t>
  </si>
  <si>
    <t>www.ehs-consult.at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</si>
</sst>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19">
    <font>
      <sz val="11"/>
      <name val="Carlito"/>
    </font>
    <font>
      <sz val="11"/>
      <name val="Carlito"/>
    </font>
    <font>
      <b/>
      <sz val="11"/>
      <color theme="1"/>
      <name val="Calibri"/>
      <family val="2"/>
      <scheme val="minor"/>
    </font>
    <font>
      <sz val="11"/>
      <color theme="0"/>
      <name val="Calibri"/>
      <family val="2"/>
      <scheme val="minor"/>
    </font>
    <font>
      <sz val="11"/>
      <name val="Calibri"/>
      <family val="2"/>
      <scheme val="minor"/>
    </font>
    <font>
      <b/>
      <sz val="11"/>
      <color rgb="FFFFFFFF"/>
      <name val="Calibri"/>
      <family val="2"/>
      <scheme val="minor"/>
    </font>
    <font>
      <b/>
      <sz val="16"/>
      <color theme="0"/>
      <name val="Calibri"/>
      <family val="2"/>
      <scheme val="minor"/>
    </font>
    <font>
      <b/>
      <sz val="16"/>
      <color theme="1"/>
      <name val="Calibri"/>
      <family val="2"/>
      <scheme val="minor"/>
    </font>
    <font>
      <b/>
      <sz val="10"/>
      <color theme="1"/>
      <name val="Calibri"/>
      <family val="2"/>
      <scheme val="minor"/>
    </font>
    <font>
      <sz val="10"/>
      <name val="Calibri"/>
      <family val="2"/>
      <scheme val="minor"/>
    </font>
    <font>
      <sz val="9"/>
      <color rgb="FF054665"/>
      <name val="Calibri"/>
      <family val="2"/>
      <scheme val="minor"/>
    </font>
    <font>
      <b/>
      <sz val="9"/>
      <color rgb="FF054665"/>
      <name val="Calibri"/>
      <family val="2"/>
      <scheme val="minor"/>
    </font>
    <font>
      <sz val="10"/>
      <color theme="0"/>
      <name val="Calibri"/>
      <family val="2"/>
      <scheme val="minor"/>
    </font>
    <font>
      <b/>
      <sz val="16"/>
      <color rgb="FFFFFFFF"/>
      <name val="Calibri"/>
      <family val="2"/>
      <scheme val="minor"/>
    </font>
    <font>
      <sz val="8"/>
      <name val="Calibri"/>
      <family val="2"/>
      <scheme val="minor"/>
    </font>
    <font>
      <b/>
      <sz val="16"/>
      <color theme="4" tint="-0.249977111117893"/>
      <name val="Calibri"/>
      <family val="2"/>
      <scheme val="minor"/>
    </font>
    <font>
      <u/>
      <sz val="11"/>
      <color theme="10"/>
      <name val="Carlito"/>
    </font>
    <font>
      <b/>
      <sz val="10"/>
      <name val="Calibri"/>
      <family val="2"/>
      <scheme val="minor"/>
    </font>
    <font>
      <u/>
      <sz val="10"/>
      <color theme="10"/>
      <name val="Calibri"/>
      <family val="2"/>
      <scheme val="minor"/>
    </font>
  </fonts>
  <fills count="16">
    <fill>
      <patternFill patternType="none"/>
    </fill>
    <fill>
      <patternFill patternType="gray125"/>
    </fill>
    <fill>
      <patternFill patternType="solid">
        <fgColor rgb="FF12334A"/>
      </patternFill>
    </fill>
    <fill>
      <patternFill patternType="solid">
        <fgColor rgb="FFC00000"/>
        <bgColor indexed="64"/>
      </patternFill>
    </fill>
    <fill>
      <patternFill patternType="solid">
        <fgColor rgb="FFFF0000"/>
        <bgColor indexed="64"/>
      </patternFill>
    </fill>
    <fill>
      <patternFill patternType="solid">
        <fgColor theme="0" tint="-0.249977111117893"/>
        <bgColor indexed="64"/>
      </patternFill>
    </fill>
    <fill>
      <patternFill patternType="solid">
        <fgColor rgb="FFFFCDCD"/>
        <bgColor indexed="64"/>
      </patternFill>
    </fill>
    <fill>
      <patternFill patternType="solid">
        <fgColor rgb="FF96B7BE"/>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4" tint="0.79998168889431442"/>
        <bgColor indexed="64"/>
      </patternFill>
    </fill>
    <fill>
      <patternFill patternType="solid">
        <fgColor rgb="FFFFEFEF"/>
        <bgColor indexed="64"/>
      </patternFill>
    </fill>
    <fill>
      <patternFill patternType="solid">
        <fgColor rgb="FFFFF5D5"/>
        <bgColor indexed="64"/>
      </patternFill>
    </fill>
    <fill>
      <patternFill patternType="solid">
        <fgColor rgb="FF009999"/>
        <bgColor indexed="64"/>
      </patternFill>
    </fill>
    <fill>
      <patternFill patternType="solid">
        <fgColor theme="3" tint="0.89999084444715716"/>
        <bgColor indexed="64"/>
      </patternFill>
    </fill>
  </fills>
  <borders count="2">
    <border>
      <left/>
      <right/>
      <top/>
      <bottom/>
      <diagonal/>
    </border>
    <border>
      <left/>
      <right/>
      <top/>
      <bottom/>
      <diagonal/>
    </border>
  </borders>
  <cellStyleXfs count="3">
    <xf numFmtId="0" fontId="0" fillId="0" borderId="0"/>
    <xf numFmtId="0" fontId="1" fillId="0" borderId="0"/>
    <xf numFmtId="0" fontId="16" fillId="0" borderId="0" applyNumberFormat="0" applyFill="0" applyBorder="0" applyAlignment="0" applyProtection="0"/>
  </cellStyleXfs>
  <cellXfs count="48">
    <xf numFmtId="0" fontId="0" fillId="0" borderId="0" xfId="0"/>
    <xf numFmtId="0" fontId="4" fillId="0" borderId="0" xfId="0" applyFont="1"/>
    <xf numFmtId="0" fontId="5" fillId="7" borderId="1" xfId="1" applyFont="1" applyFill="1" applyBorder="1" applyAlignment="1">
      <alignment wrapText="1"/>
    </xf>
    <xf numFmtId="0" fontId="5" fillId="3" borderId="1" xfId="1" applyFont="1" applyFill="1" applyBorder="1" applyAlignment="1">
      <alignment wrapText="1"/>
    </xf>
    <xf numFmtId="0" fontId="5" fillId="8" borderId="1" xfId="1" applyFont="1" applyFill="1" applyBorder="1" applyAlignment="1">
      <alignment wrapText="1"/>
    </xf>
    <xf numFmtId="0" fontId="2" fillId="5" borderId="1" xfId="1" applyFont="1" applyFill="1" applyBorder="1" applyAlignment="1">
      <alignment wrapText="1"/>
    </xf>
    <xf numFmtId="0" fontId="4" fillId="5" borderId="1" xfId="0" applyFont="1" applyFill="1" applyBorder="1"/>
    <xf numFmtId="0" fontId="4" fillId="0" borderId="0" xfId="0" applyFont="1" applyAlignment="1">
      <alignment wrapText="1"/>
    </xf>
    <xf numFmtId="0" fontId="4" fillId="0" borderId="0" xfId="0" applyFont="1" applyAlignment="1">
      <alignment vertical="top"/>
    </xf>
    <xf numFmtId="0" fontId="14" fillId="0" borderId="0" xfId="0" applyFont="1" applyAlignment="1">
      <alignment vertical="top"/>
    </xf>
    <xf numFmtId="0" fontId="14" fillId="0" borderId="0" xfId="0" applyFont="1" applyAlignment="1">
      <alignment vertical="top" wrapText="1"/>
    </xf>
    <xf numFmtId="17" fontId="14" fillId="0" borderId="0" xfId="0" applyNumberFormat="1" applyFont="1"/>
    <xf numFmtId="0" fontId="4" fillId="15" borderId="0" xfId="0" applyFont="1" applyFill="1"/>
    <xf numFmtId="0" fontId="4" fillId="15" borderId="0" xfId="0" applyFont="1" applyFill="1" applyAlignment="1">
      <alignment horizontal="right" indent="1"/>
    </xf>
    <xf numFmtId="0" fontId="4" fillId="0" borderId="0" xfId="0" applyFont="1" applyAlignment="1">
      <alignment vertical="center"/>
    </xf>
    <xf numFmtId="0" fontId="8" fillId="7" borderId="1" xfId="1" applyFont="1" applyFill="1" applyBorder="1"/>
    <xf numFmtId="0" fontId="9" fillId="0" borderId="1" xfId="0" applyFont="1" applyBorder="1"/>
    <xf numFmtId="0" fontId="4" fillId="0" borderId="1" xfId="0" applyFont="1" applyBorder="1"/>
    <xf numFmtId="0" fontId="9" fillId="11" borderId="1" xfId="0" applyFont="1" applyFill="1" applyBorder="1"/>
    <xf numFmtId="0" fontId="9" fillId="6" borderId="1" xfId="0" applyFont="1" applyFill="1" applyBorder="1"/>
    <xf numFmtId="0" fontId="9" fillId="8" borderId="1" xfId="0" applyFont="1" applyFill="1" applyBorder="1"/>
    <xf numFmtId="0" fontId="9" fillId="12" borderId="1" xfId="0" applyFont="1" applyFill="1" applyBorder="1"/>
    <xf numFmtId="0" fontId="12" fillId="4" borderId="1" xfId="0" applyFont="1" applyFill="1" applyBorder="1"/>
    <xf numFmtId="0" fontId="9" fillId="13" borderId="1" xfId="0" applyFont="1" applyFill="1" applyBorder="1"/>
    <xf numFmtId="0" fontId="9" fillId="5" borderId="1" xfId="0" applyFont="1" applyFill="1" applyBorder="1"/>
    <xf numFmtId="0" fontId="9" fillId="10" borderId="1" xfId="0" applyFont="1" applyFill="1" applyBorder="1"/>
    <xf numFmtId="9" fontId="9" fillId="0" borderId="1" xfId="1" applyNumberFormat="1" applyFont="1" applyBorder="1"/>
    <xf numFmtId="0" fontId="4" fillId="9" borderId="1" xfId="0" applyFont="1" applyFill="1" applyBorder="1"/>
    <xf numFmtId="0" fontId="15" fillId="9" borderId="1" xfId="0" applyFont="1" applyFill="1" applyBorder="1" applyAlignment="1">
      <alignment wrapText="1"/>
    </xf>
    <xf numFmtId="0" fontId="4" fillId="0" borderId="1" xfId="0" applyFont="1" applyBorder="1" applyAlignment="1">
      <alignment vertical="center"/>
    </xf>
    <xf numFmtId="0" fontId="10" fillId="9" borderId="1" xfId="0" applyFont="1" applyFill="1" applyBorder="1" applyAlignment="1">
      <alignment wrapText="1"/>
    </xf>
    <xf numFmtId="0" fontId="4" fillId="0" borderId="0" xfId="1" applyFont="1" applyAlignment="1">
      <alignment vertical="top" wrapText="1"/>
    </xf>
    <xf numFmtId="0" fontId="3" fillId="14" borderId="0" xfId="1" applyFont="1" applyFill="1" applyAlignment="1">
      <alignment vertical="top" wrapText="1"/>
    </xf>
    <xf numFmtId="0" fontId="4" fillId="7" borderId="0" xfId="1" applyFont="1" applyFill="1" applyAlignment="1">
      <alignment vertical="top" wrapText="1"/>
    </xf>
    <xf numFmtId="0" fontId="4" fillId="14" borderId="0" xfId="1" applyFont="1" applyFill="1" applyAlignment="1">
      <alignment vertical="top" wrapText="1"/>
    </xf>
    <xf numFmtId="0" fontId="17" fillId="0" borderId="0" xfId="0" applyFont="1"/>
    <xf numFmtId="0" fontId="9" fillId="0" borderId="0" xfId="0" applyFont="1"/>
    <xf numFmtId="0" fontId="18" fillId="0" borderId="0" xfId="2" applyFont="1"/>
    <xf numFmtId="0" fontId="9" fillId="0" borderId="0" xfId="0" applyFont="1" applyAlignment="1">
      <alignment horizontal="left" wrapText="1"/>
    </xf>
    <xf numFmtId="14" fontId="11" fillId="9" borderId="1" xfId="0" applyNumberFormat="1" applyFont="1" applyFill="1" applyBorder="1" applyAlignment="1">
      <alignment horizontal="center" wrapText="1"/>
    </xf>
    <xf numFmtId="0" fontId="15" fillId="9" borderId="1" xfId="0" applyFont="1" applyFill="1" applyBorder="1" applyAlignment="1">
      <alignment horizontal="left" wrapText="1"/>
    </xf>
    <xf numFmtId="0" fontId="6" fillId="3" borderId="1" xfId="0" applyFont="1" applyFill="1" applyBorder="1" applyAlignment="1">
      <alignment horizontal="center"/>
    </xf>
    <xf numFmtId="0" fontId="7" fillId="5" borderId="1" xfId="0" applyFont="1" applyFill="1" applyBorder="1" applyAlignment="1">
      <alignment horizontal="center"/>
    </xf>
    <xf numFmtId="0" fontId="6" fillId="8" borderId="1" xfId="0" applyFont="1" applyFill="1" applyBorder="1" applyAlignment="1">
      <alignment horizontal="center"/>
    </xf>
    <xf numFmtId="0" fontId="13" fillId="2" borderId="0" xfId="1" applyFont="1" applyFill="1" applyAlignment="1">
      <alignment horizontal="center"/>
    </xf>
    <xf numFmtId="0" fontId="4" fillId="0" borderId="0" xfId="1" applyFont="1" applyAlignment="1" applyProtection="1">
      <alignment vertical="top" wrapText="1"/>
      <protection locked="0"/>
    </xf>
    <xf numFmtId="14" fontId="4" fillId="0" borderId="0" xfId="1" applyNumberFormat="1" applyFont="1" applyAlignment="1" applyProtection="1">
      <alignment vertical="top" wrapText="1"/>
      <protection locked="0"/>
    </xf>
    <xf numFmtId="164" fontId="4" fillId="0" borderId="0" xfId="1" applyNumberFormat="1" applyFont="1" applyAlignment="1" applyProtection="1">
      <alignment vertical="top" wrapText="1"/>
      <protection locked="0"/>
    </xf>
  </cellXfs>
  <cellStyles count="3">
    <cellStyle name="Link" xfId="2" builtinId="8"/>
    <cellStyle name="Normal" xfId="1" xr:uid="{00000000-0005-0000-0000-000000000000}"/>
    <cellStyle name="Standard" xfId="0" builtinId="0"/>
  </cellStyles>
  <dxfs count="28">
    <dxf>
      <font>
        <strike val="0"/>
        <outline val="0"/>
        <shadow val="0"/>
        <u val="none"/>
        <vertAlign val="baseline"/>
        <name val="Calibri"/>
        <family val="2"/>
        <scheme val="minor"/>
      </font>
      <numFmt numFmtId="164" formatCode="dd\.mm\.yyyy"/>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64" formatCode="dd\.mm\.yyyy"/>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64" formatCode="dd\.mm\.yyyy"/>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64" formatCode="dd\.mm\.yyyy"/>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64" formatCode="dd\.mm\.yyyy"/>
      <alignment horizontal="general" vertical="top" textRotation="0" wrapText="1" indent="0" justifyLastLine="0" shrinkToFit="0" readingOrder="0"/>
      <protection locked="0" hidden="0"/>
    </dxf>
    <dxf>
      <font>
        <strike val="0"/>
        <outline val="0"/>
        <shadow val="0"/>
        <u val="none"/>
        <vertAlign val="baseline"/>
        <name val="Calibri"/>
        <family val="2"/>
        <scheme val="minor"/>
      </font>
      <alignment horizontal="general" vertical="top" textRotation="0" indent="0" justifyLastLine="0" shrinkToFit="0" readingOrder="0"/>
      <protection locked="0" hidden="0"/>
    </dxf>
    <dxf>
      <font>
        <strike val="0"/>
        <outline val="0"/>
        <shadow val="0"/>
        <u val="none"/>
        <vertAlign val="baseline"/>
        <name val="Calibri"/>
        <family val="2"/>
        <scheme val="minor"/>
      </font>
      <alignment horizontal="general" vertical="top" textRotation="0" indent="0" justifyLastLine="0" shrinkToFit="0" readingOrder="0"/>
      <protection locked="0" hidden="0"/>
    </dxf>
    <dxf>
      <font>
        <strike val="0"/>
        <outline val="0"/>
        <shadow val="0"/>
        <u val="none"/>
        <vertAlign val="baseline"/>
        <name val="Calibri"/>
        <family val="2"/>
        <scheme val="minor"/>
      </font>
      <alignment horizontal="general" vertical="top" textRotation="0"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64" formatCode="dd\.mm\.yyyy"/>
      <alignment horizontal="general" vertical="top" textRotation="0" wrapText="1" indent="0" justifyLastLine="0" shrinkToFit="0" readingOrder="0"/>
      <protection locked="0" hidden="0"/>
    </dxf>
    <dxf>
      <font>
        <strike val="0"/>
        <outline val="0"/>
        <shadow val="0"/>
        <u val="none"/>
        <vertAlign val="baseline"/>
        <name val="Calibri"/>
        <family val="2"/>
        <scheme val="minor"/>
      </font>
      <alignment horizontal="general" vertical="top" textRotation="0" indent="0" justifyLastLine="0" shrinkToFit="0" readingOrder="0"/>
      <protection locked="0" hidden="0"/>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protection locked="0" hidden="0"/>
    </dxf>
    <dxf>
      <font>
        <strike val="0"/>
        <outline val="0"/>
        <shadow val="0"/>
        <u val="none"/>
        <vertAlign val="baseline"/>
        <name val="Calibri"/>
        <family val="2"/>
        <scheme val="minor"/>
      </font>
      <alignment horizontal="general" vertical="top" textRotation="0" indent="0" justifyLastLine="0" shrinkToFit="0" readingOrder="0"/>
      <protection locked="0" hidden="0"/>
    </dxf>
    <dxf>
      <font>
        <color theme="0"/>
      </font>
      <fill>
        <patternFill>
          <bgColor rgb="FFFF0000"/>
        </patternFill>
      </fill>
    </dxf>
    <dxf>
      <font>
        <color theme="0"/>
      </font>
      <fill>
        <patternFill>
          <bgColor rgb="FFFF0000"/>
        </patternFill>
      </fill>
    </dxf>
    <dxf>
      <fill>
        <patternFill patternType="solid">
          <bgColor rgb="FFFECACA"/>
        </patternFill>
      </fill>
    </dxf>
    <dxf>
      <fill>
        <patternFill>
          <bgColor rgb="FFFFEFEF"/>
        </patternFill>
      </fill>
    </dxf>
    <dxf>
      <fill>
        <patternFill>
          <bgColor rgb="FFFFF5D5"/>
        </patternFill>
      </fill>
    </dxf>
    <dxf>
      <fill>
        <patternFill patternType="solid">
          <bgColor rgb="FFDCFCE7"/>
        </patternFill>
      </fill>
    </dxf>
    <dxf>
      <fill>
        <patternFill patternType="solid">
          <bgColor rgb="FFFEE2E2"/>
        </patternFill>
      </fill>
    </dxf>
    <dxf>
      <font>
        <strike val="0"/>
        <outline val="0"/>
        <shadow val="0"/>
        <u val="none"/>
        <vertAlign val="baseline"/>
        <name val="Calibri"/>
        <family val="2"/>
        <scheme val="minor"/>
      </font>
      <alignment horizontal="general" vertical="top" textRotation="0" indent="0" justifyLastLine="0" shrinkToFit="0" readingOrder="0"/>
    </dxf>
    <dxf>
      <font>
        <strike val="0"/>
        <outline val="0"/>
        <shadow val="0"/>
        <u val="none"/>
        <vertAlign val="baseline"/>
        <name val="Calibri"/>
        <family val="2"/>
        <scheme val="minor"/>
      </font>
      <alignment horizontal="general" vertical="top" textRotation="0" indent="0" justifyLastLine="0" shrinkToFit="0" readingOrder="0"/>
    </dxf>
    <dxf>
      <font>
        <strike val="0"/>
        <outline val="0"/>
        <shadow val="0"/>
        <u val="none"/>
        <vertAlign val="baseline"/>
        <name val="Calibri"/>
        <family val="2"/>
        <scheme val="minor"/>
      </font>
      <alignment horizontal="general" vertical="top" textRotation="0" indent="0" justifyLastLine="0" shrinkToFit="0" readingOrder="0"/>
    </dxf>
    <dxf>
      <font>
        <strike val="0"/>
        <outline val="0"/>
        <shadow val="0"/>
        <u val="none"/>
        <vertAlign val="baseline"/>
        <name val="Calibri"/>
        <family val="2"/>
        <scheme val="minor"/>
      </font>
      <alignment horizontal="general" vertical="top" textRotation="0" indent="0" justifyLastLine="0" shrinkToFit="0" readingOrder="0"/>
    </dxf>
    <dxf>
      <font>
        <strike val="0"/>
        <outline val="0"/>
        <shadow val="0"/>
        <u val="none"/>
        <vertAlign val="baseline"/>
        <name val="Calibri"/>
        <family val="2"/>
        <scheme val="minor"/>
      </font>
      <alignment horizontal="general" vertical="top" textRotation="0" indent="0" justifyLastLine="0" shrinkToFit="0" readingOrder="0"/>
    </dxf>
    <dxf>
      <font>
        <strike val="0"/>
        <outline val="0"/>
        <shadow val="0"/>
        <u val="none"/>
        <vertAlign val="baseline"/>
        <name val="Calibri"/>
        <family val="2"/>
        <scheme val="minor"/>
      </font>
      <alignment horizontal="general" vertical="top" textRotation="0" indent="0" justifyLastLine="0" shrinkToFit="0" readingOrder="0"/>
    </dxf>
    <dxf>
      <font>
        <strike val="0"/>
        <outline val="0"/>
        <shadow val="0"/>
        <u val="none"/>
        <vertAlign val="baseline"/>
        <name val="Calibri"/>
        <family val="2"/>
        <scheme val="minor"/>
      </font>
      <fill>
        <patternFill patternType="solid">
          <fgColor indexed="64"/>
          <bgColor rgb="FF96B7BE"/>
        </patternFill>
      </fill>
    </dxf>
    <dxf>
      <fill>
        <patternFill>
          <bgColor rgb="FFFFCDCD"/>
        </patternFill>
      </fill>
    </dxf>
  </dxfs>
  <tableStyles count="1" defaultTableStyle="TableStyleMedium2" defaultPivotStyle="PivotStyleLight16">
    <tableStyle name="Tabellenformat 1" pivot="0" count="1" xr9:uid="{3DA4E387-CFEE-4C61-93B1-AEFD6DCE7FEE}">
      <tableStyleElement type="firstRowStripe" dxfId="27"/>
    </tableStyle>
  </tableStyles>
  <colors>
    <mruColors>
      <color rgb="FF009999"/>
      <color rgb="FF96B7BE"/>
      <color rgb="FFFFCDCD"/>
      <color rgb="FFFFF5D5"/>
      <color rgb="FFFFEEB7"/>
      <color rgb="FFF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a:lstStyle/>
          <a:p>
            <a:r>
              <a:rPr lang="de-AT"/>
              <a:t>Prüfstatus</a:t>
            </a:r>
          </a:p>
        </c:rich>
      </c:tx>
      <c:overlay val="0"/>
    </c:title>
    <c:autoTitleDeleted val="0"/>
    <c:plotArea>
      <c:layout/>
      <c:barChart>
        <c:barDir val="col"/>
        <c:grouping val="clustered"/>
        <c:varyColors val="0"/>
        <c:ser>
          <c:idx val="0"/>
          <c:order val="0"/>
          <c:tx>
            <c:v>Wert</c:v>
          </c:tx>
          <c:spPr>
            <a:solidFill>
              <a:srgbClr val="C00000"/>
            </a:solidFill>
          </c:spPr>
          <c:invertIfNegative val="1"/>
          <c:dPt>
            <c:idx val="1"/>
            <c:invertIfNegative val="1"/>
            <c:bubble3D val="0"/>
            <c:spPr>
              <a:solidFill>
                <a:srgbClr val="92D050"/>
              </a:solidFill>
            </c:spPr>
            <c:extLst>
              <c:ext xmlns:c16="http://schemas.microsoft.com/office/drawing/2014/chart" uri="{C3380CC4-5D6E-409C-BE32-E72D297353CC}">
                <c16:uniqueId val="{00000001-3FFF-4C1A-825A-D0348E3AC9A3}"/>
              </c:ext>
            </c:extLst>
          </c:dPt>
          <c:dPt>
            <c:idx val="2"/>
            <c:invertIfNegative val="1"/>
            <c:bubble3D val="0"/>
            <c:spPr>
              <a:solidFill>
                <a:srgbClr val="FF0000"/>
              </a:solidFill>
            </c:spPr>
            <c:extLst>
              <c:ext xmlns:c16="http://schemas.microsoft.com/office/drawing/2014/chart" uri="{C3380CC4-5D6E-409C-BE32-E72D297353CC}">
                <c16:uniqueId val="{00000002-3FFF-4C1A-825A-D0348E3AC9A3}"/>
              </c:ext>
            </c:extLst>
          </c:dPt>
          <c:dPt>
            <c:idx val="3"/>
            <c:invertIfNegative val="1"/>
            <c:bubble3D val="0"/>
            <c:spPr>
              <a:solidFill>
                <a:schemeClr val="bg1">
                  <a:lumMod val="75000"/>
                </a:schemeClr>
              </a:solidFill>
            </c:spPr>
            <c:extLst>
              <c:ext xmlns:c16="http://schemas.microsoft.com/office/drawing/2014/chart" uri="{C3380CC4-5D6E-409C-BE32-E72D297353CC}">
                <c16:uniqueId val="{00000004-3FFF-4C1A-825A-D0348E3AC9A3}"/>
              </c:ext>
            </c:extLst>
          </c:dPt>
          <c:dPt>
            <c:idx val="4"/>
            <c:invertIfNegative val="1"/>
            <c:bubble3D val="0"/>
            <c:spPr>
              <a:solidFill>
                <a:srgbClr val="FFC000"/>
              </a:solidFill>
            </c:spPr>
            <c:extLst>
              <c:ext xmlns:c16="http://schemas.microsoft.com/office/drawing/2014/chart" uri="{C3380CC4-5D6E-409C-BE32-E72D297353CC}">
                <c16:uniqueId val="{00000003-3FFF-4C1A-825A-D0348E3AC9A3}"/>
              </c:ext>
            </c:extLst>
          </c:dPt>
          <c:cat>
            <c:strRef>
              <c:f>Dashboard!$B$4:$B$8</c:f>
              <c:strCache>
                <c:ptCount val="5"/>
                <c:pt idx="0">
                  <c:v>Prüfpunkte</c:v>
                </c:pt>
                <c:pt idx="1">
                  <c:v>Erfüllt</c:v>
                </c:pt>
                <c:pt idx="2">
                  <c:v>Mängel</c:v>
                </c:pt>
                <c:pt idx="3">
                  <c:v>Nicht anwendbar</c:v>
                </c:pt>
                <c:pt idx="4">
                  <c:v>Noch offen</c:v>
                </c:pt>
              </c:strCache>
            </c:strRef>
          </c:cat>
          <c:val>
            <c:numRef>
              <c:f>Dashboard!$C$4:$C$8</c:f>
              <c:numCache>
                <c:formatCode>General</c:formatCode>
                <c:ptCount val="5"/>
                <c:pt idx="0">
                  <c:v>107</c:v>
                </c:pt>
                <c:pt idx="1">
                  <c:v>0</c:v>
                </c:pt>
                <c:pt idx="2">
                  <c:v>0</c:v>
                </c:pt>
                <c:pt idx="3">
                  <c:v>0</c:v>
                </c:pt>
                <c:pt idx="4">
                  <c:v>107</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3FFF-4C1A-825A-D0348E3AC9A3}"/>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694944</xdr:colOff>
      <xdr:row>7</xdr:row>
      <xdr:rowOff>73152</xdr:rowOff>
    </xdr:from>
    <xdr:to>
      <xdr:col>8</xdr:col>
      <xdr:colOff>2223820</xdr:colOff>
      <xdr:row>23</xdr:row>
      <xdr:rowOff>102413</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142431</xdr:colOff>
      <xdr:row>0</xdr:row>
      <xdr:rowOff>25387</xdr:rowOff>
    </xdr:from>
    <xdr:to>
      <xdr:col>8</xdr:col>
      <xdr:colOff>2159224</xdr:colOff>
      <xdr:row>0</xdr:row>
      <xdr:rowOff>520927</xdr:rowOff>
    </xdr:to>
    <xdr:pic>
      <xdr:nvPicPr>
        <xdr:cNvPr id="6" name="Grafik 5">
          <a:extLst>
            <a:ext uri="{FF2B5EF4-FFF2-40B4-BE49-F238E27FC236}">
              <a16:creationId xmlns:a16="http://schemas.microsoft.com/office/drawing/2014/main" id="{C1C3C84E-E306-452A-B937-814FBCD5A2F4}"/>
            </a:ext>
          </a:extLst>
        </xdr:cNvPr>
        <xdr:cNvPicPr>
          <a:picLocks noChangeAspect="1"/>
        </xdr:cNvPicPr>
      </xdr:nvPicPr>
      <xdr:blipFill>
        <a:blip xmlns:r="http://schemas.openxmlformats.org/officeDocument/2006/relationships" r:embed="rId2"/>
        <a:stretch>
          <a:fillRect/>
        </a:stretch>
      </xdr:blipFill>
      <xdr:spPr>
        <a:xfrm>
          <a:off x="7186969" y="25387"/>
          <a:ext cx="2719052" cy="4955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2022438</xdr:colOff>
      <xdr:row>0</xdr:row>
      <xdr:rowOff>120485</xdr:rowOff>
    </xdr:from>
    <xdr:to>
      <xdr:col>2</xdr:col>
      <xdr:colOff>4741490</xdr:colOff>
      <xdr:row>2</xdr:row>
      <xdr:rowOff>3270</xdr:rowOff>
    </xdr:to>
    <xdr:pic>
      <xdr:nvPicPr>
        <xdr:cNvPr id="2" name="Grafik 1">
          <a:extLst>
            <a:ext uri="{FF2B5EF4-FFF2-40B4-BE49-F238E27FC236}">
              <a16:creationId xmlns:a16="http://schemas.microsoft.com/office/drawing/2014/main" id="{9720FAA3-4A2A-4044-9C81-8B5610AEE77B}"/>
            </a:ext>
          </a:extLst>
        </xdr:cNvPr>
        <xdr:cNvPicPr>
          <a:picLocks noChangeAspect="1"/>
        </xdr:cNvPicPr>
      </xdr:nvPicPr>
      <xdr:blipFill>
        <a:blip xmlns:r="http://schemas.openxmlformats.org/officeDocument/2006/relationships" r:embed="rId1"/>
        <a:stretch>
          <a:fillRect/>
        </a:stretch>
      </xdr:blipFill>
      <xdr:spPr>
        <a:xfrm>
          <a:off x="5000154" y="120485"/>
          <a:ext cx="2719052" cy="4938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17</xdr:row>
      <xdr:rowOff>51207</xdr:rowOff>
    </xdr:from>
    <xdr:to>
      <xdr:col>1</xdr:col>
      <xdr:colOff>1841228</xdr:colOff>
      <xdr:row>19</xdr:row>
      <xdr:rowOff>179266</xdr:rowOff>
    </xdr:to>
    <xdr:pic>
      <xdr:nvPicPr>
        <xdr:cNvPr id="3" name="Grafik 2">
          <a:extLst>
            <a:ext uri="{FF2B5EF4-FFF2-40B4-BE49-F238E27FC236}">
              <a16:creationId xmlns:a16="http://schemas.microsoft.com/office/drawing/2014/main" id="{89082383-81AE-4262-A384-BC75CD211A37}"/>
            </a:ext>
          </a:extLst>
        </xdr:cNvPr>
        <xdr:cNvPicPr>
          <a:picLocks noChangeAspect="1"/>
        </xdr:cNvPicPr>
      </xdr:nvPicPr>
      <xdr:blipFill>
        <a:blip xmlns:r="http://schemas.openxmlformats.org/officeDocument/2006/relationships" r:embed="rId1"/>
        <a:stretch>
          <a:fillRect/>
        </a:stretch>
      </xdr:blipFill>
      <xdr:spPr>
        <a:xfrm>
          <a:off x="0" y="4550055"/>
          <a:ext cx="2719052" cy="4938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rbeitnehmerschutzAudit" displayName="ArbeitnehmerschutzAudit" ref="A3:R110" totalsRowShown="0" headerRowDxfId="26" dataDxfId="25">
  <autoFilter ref="A3:R110" xr:uid="{00000000-000C-0000-FFFF-FFFF00000000}"/>
  <tableColumns count="18">
    <tableColumn id="1" xr3:uid="{00000000-0010-0000-0000-000001000000}" name="ID" dataDxfId="24"/>
    <tableColumn id="2" xr3:uid="{00000000-0010-0000-0000-000002000000}" name="Bereich" dataDxfId="23"/>
    <tableColumn id="3" xr3:uid="{00000000-0010-0000-0000-000003000000}" name="Prüffrage" dataDxfId="22"/>
    <tableColumn id="4" xr3:uid="{00000000-0010-0000-0000-000004000000}" name="Prüfnachweis" dataDxfId="21"/>
    <tableColumn id="5" xr3:uid="{00000000-0010-0000-0000-000005000000}" name="Bewertung" dataDxfId="12"/>
    <tableColumn id="13" xr3:uid="{F7A683F3-04D3-4523-AFA8-2058404E4488}" name="Datum der Bewertung" dataDxfId="11" dataCellStyle="Normal"/>
    <tableColumn id="14" xr3:uid="{0CF9C4E4-2FC1-415E-812E-252A87683FF3}" name="Bewertung durchgeführt durch:" dataDxfId="10" dataCellStyle="Normal"/>
    <tableColumn id="6" xr3:uid="{00000000-0010-0000-0000-000006000000}" name="Priorität der Maßnahme" dataDxfId="9"/>
    <tableColumn id="8" xr3:uid="{00000000-0010-0000-0000-000008000000}" name="Frist für Maßnahme" dataDxfId="8" dataCellStyle="Normal"/>
    <tableColumn id="7" xr3:uid="{00000000-0010-0000-0000-000007000000}" name="Zuständige Person für Maßnahme" dataDxfId="7"/>
    <tableColumn id="9" xr3:uid="{00000000-0010-0000-0000-000009000000}" name="Maßnahme / Bemerkung" dataDxfId="6"/>
    <tableColumn id="10" xr3:uid="{00000000-0010-0000-0000-00000A000000}" name="Datum der Behebung/ Umsetzung Maßnahme" dataDxfId="5"/>
    <tableColumn id="16" xr3:uid="{FA3A3684-E140-4C93-BD1E-54C4EED1359E}" name="Frist für WP" dataDxfId="4" dataCellStyle="Normal">
      <calculatedColumnFormula>IF(ISNUMBER(L4),EDATE(L4,1),"")</calculatedColumnFormula>
    </tableColumn>
    <tableColumn id="17" xr3:uid="{0D7FF415-AAAE-45EE-8319-4B071D104E1A}" name="Kontrolliernde Person der Wirksamkeit" dataDxfId="3" dataCellStyle="Normal"/>
    <tableColumn id="18" xr3:uid="{BB08324F-D42B-43EE-96BA-5B58F89C3A09}" name="WP / Bemerkung" dataDxfId="2" dataCellStyle="Normal"/>
    <tableColumn id="19" xr3:uid="{B5E1AAE0-AA77-45FC-9103-DBBBBF334105}" name="Datum der WP" dataDxfId="1" dataCellStyle="Normal"/>
    <tableColumn id="11" xr3:uid="{00000000-0010-0000-0000-00000B000000}" name="Wirksamkeit geprüft" dataDxfId="0" dataCellStyle="Normal">
      <calculatedColumnFormula>IF(ISNUMBER(L4),"Offen","")</calculatedColumnFormula>
    </tableColumn>
    <tableColumn id="12" xr3:uid="{00000000-0010-0000-0000-00000C000000}" name="automatischer Abschlussstatus" dataDxfId="20">
      <calculatedColumnFormula>IF(E4="Nicht anwendbar","N. a.",IF(E4="Erfüllt","Abgeschlossen",IF(E4="Mangel",IF(Q4="Wirksam","Abgeschlossen","Offen"),"Offen")))</calculatedColumnFormula>
    </tableColumn>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ehs-consult.at/"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ehs-consult.at/" TargetMode="External"/><Relationship Id="rId5" Type="http://schemas.openxmlformats.org/officeDocument/2006/relationships/table" Target="../tables/table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ehs-consult.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8"/>
  <sheetViews>
    <sheetView showGridLines="0" showRowColHeaders="0" zoomScaleNormal="100" workbookViewId="0">
      <selection activeCell="T16" sqref="T16"/>
    </sheetView>
  </sheetViews>
  <sheetFormatPr baseColWidth="10" defaultColWidth="8.7265625" defaultRowHeight="14.4"/>
  <cols>
    <col min="1" max="1" width="3.81640625" style="1" customWidth="1"/>
    <col min="2" max="2" width="20.81640625" style="1" customWidth="1"/>
    <col min="3" max="3" width="7.36328125" style="1" customWidth="1"/>
    <col min="4" max="4" width="8.7265625" style="1"/>
    <col min="5" max="5" width="28" style="1" customWidth="1"/>
    <col min="6" max="6" width="5.1796875" style="1" customWidth="1"/>
    <col min="7" max="8" width="8.7265625" style="1"/>
    <col min="9" max="9" width="28.08984375" style="1" customWidth="1"/>
    <col min="10" max="16384" width="8.7265625" style="1"/>
  </cols>
  <sheetData>
    <row r="1" spans="1:10" s="14" customFormat="1" ht="41.5" customHeight="1">
      <c r="A1" s="29"/>
      <c r="B1" s="40" t="s">
        <v>364</v>
      </c>
      <c r="C1" s="40"/>
      <c r="D1" s="40"/>
      <c r="E1" s="40"/>
      <c r="F1" s="40"/>
      <c r="G1" s="40"/>
      <c r="H1" s="40"/>
      <c r="I1" s="40"/>
      <c r="J1" s="29"/>
    </row>
    <row r="2" spans="1:10" ht="14.4" customHeight="1">
      <c r="A2" s="17"/>
      <c r="B2" s="27"/>
      <c r="C2" s="28"/>
      <c r="D2" s="28"/>
      <c r="E2" s="28"/>
      <c r="F2" s="27"/>
      <c r="G2" s="40"/>
      <c r="H2" s="40"/>
      <c r="I2" s="40"/>
      <c r="J2" s="17"/>
    </row>
    <row r="3" spans="1:10">
      <c r="A3" s="17"/>
      <c r="B3" s="15" t="s">
        <v>0</v>
      </c>
      <c r="C3" s="15" t="s">
        <v>1</v>
      </c>
      <c r="D3" s="16"/>
      <c r="E3" s="15" t="s">
        <v>2</v>
      </c>
      <c r="F3" s="15" t="s">
        <v>3</v>
      </c>
      <c r="G3" s="16"/>
      <c r="H3" s="17"/>
      <c r="I3" s="17"/>
      <c r="J3" s="17"/>
    </row>
    <row r="4" spans="1:10">
      <c r="A4" s="17"/>
      <c r="B4" s="18" t="s">
        <v>4</v>
      </c>
      <c r="C4" s="18">
        <f>COUNTA(Prüfliste!A4:A110)</f>
        <v>107</v>
      </c>
      <c r="D4" s="16"/>
      <c r="E4" s="19" t="s">
        <v>5</v>
      </c>
      <c r="F4" s="19">
        <f>COUNTIFS(Prüfliste!E4:E110,"Mangel",Prüfliste!H4:H110,E4)</f>
        <v>0</v>
      </c>
      <c r="G4" s="16"/>
      <c r="H4" s="17"/>
      <c r="I4" s="17"/>
      <c r="J4" s="17"/>
    </row>
    <row r="5" spans="1:10">
      <c r="A5" s="17"/>
      <c r="B5" s="20" t="s">
        <v>6</v>
      </c>
      <c r="C5" s="20">
        <f>COUNTIF(Prüfliste!E4:E110,"Erfüllt")</f>
        <v>0</v>
      </c>
      <c r="D5" s="16"/>
      <c r="E5" s="21" t="s">
        <v>7</v>
      </c>
      <c r="F5" s="21">
        <f>COUNTIFS(Prüfliste!E4:E110,"Mangel",Prüfliste!H4:H110,E5)</f>
        <v>0</v>
      </c>
      <c r="G5" s="16"/>
      <c r="H5" s="17"/>
      <c r="I5" s="17"/>
      <c r="J5" s="17"/>
    </row>
    <row r="6" spans="1:10">
      <c r="A6" s="17"/>
      <c r="B6" s="22" t="s">
        <v>8</v>
      </c>
      <c r="C6" s="22">
        <f>COUNTIF(Prüfliste!E4:E110,"Mangel")</f>
        <v>0</v>
      </c>
      <c r="D6" s="16"/>
      <c r="E6" s="23" t="s">
        <v>9</v>
      </c>
      <c r="F6" s="23">
        <f>COUNTIFS(Prüfliste!E4:E110,"Mangel",Prüfliste!H4:H110,E6)</f>
        <v>0</v>
      </c>
      <c r="G6" s="16"/>
      <c r="H6" s="17"/>
      <c r="I6" s="17"/>
      <c r="J6" s="17"/>
    </row>
    <row r="7" spans="1:10">
      <c r="A7" s="17"/>
      <c r="B7" s="24" t="s">
        <v>10</v>
      </c>
      <c r="C7" s="24">
        <f>COUNTIF(Prüfliste!E4:E110,"Nicht anwendbar")</f>
        <v>0</v>
      </c>
      <c r="D7" s="16"/>
      <c r="E7" s="16" t="s">
        <v>11</v>
      </c>
      <c r="F7" s="16">
        <f>COUNTIFS(Prüfliste!E4:E110,"Mangel",Prüfliste!H4:H110,E7)</f>
        <v>0</v>
      </c>
      <c r="G7" s="16"/>
      <c r="H7" s="17"/>
      <c r="I7" s="17"/>
      <c r="J7" s="17"/>
    </row>
    <row r="8" spans="1:10">
      <c r="A8" s="17"/>
      <c r="B8" s="25" t="s">
        <v>12</v>
      </c>
      <c r="C8" s="25">
        <f>COUNTIF(Prüfliste!E4:E110,"Offen")</f>
        <v>107</v>
      </c>
      <c r="D8" s="16"/>
      <c r="E8" s="16"/>
      <c r="F8" s="16"/>
      <c r="G8" s="16"/>
      <c r="H8" s="17"/>
      <c r="I8" s="17"/>
      <c r="J8" s="17"/>
    </row>
    <row r="9" spans="1:10">
      <c r="A9" s="17"/>
      <c r="B9" s="16"/>
      <c r="C9" s="16"/>
      <c r="D9" s="16"/>
      <c r="E9" s="16"/>
      <c r="F9" s="16"/>
      <c r="G9" s="16"/>
      <c r="H9" s="17"/>
      <c r="I9" s="17"/>
      <c r="J9" s="17"/>
    </row>
    <row r="10" spans="1:10">
      <c r="A10" s="17"/>
      <c r="B10" s="16" t="s">
        <v>13</v>
      </c>
      <c r="C10" s="26">
        <f>IFERROR(C5/(C4-C7),0)</f>
        <v>0</v>
      </c>
      <c r="D10" s="16"/>
      <c r="E10" s="16"/>
      <c r="F10" s="16"/>
      <c r="G10" s="16"/>
      <c r="H10" s="17"/>
      <c r="I10" s="17"/>
      <c r="J10" s="17"/>
    </row>
    <row r="11" spans="1:10">
      <c r="A11" s="17"/>
      <c r="B11" s="16"/>
      <c r="C11" s="16"/>
      <c r="D11" s="16"/>
      <c r="E11" s="16"/>
      <c r="F11" s="16"/>
      <c r="G11" s="16"/>
      <c r="H11" s="17"/>
      <c r="I11" s="17"/>
      <c r="J11" s="17"/>
    </row>
    <row r="12" spans="1:10">
      <c r="A12" s="17"/>
      <c r="B12" s="17"/>
      <c r="C12" s="17"/>
      <c r="D12" s="17"/>
      <c r="E12" s="17"/>
      <c r="F12" s="17"/>
      <c r="G12" s="17"/>
      <c r="H12" s="17"/>
      <c r="I12" s="17"/>
      <c r="J12" s="17"/>
    </row>
    <row r="13" spans="1:10">
      <c r="A13" s="17"/>
      <c r="B13" s="17"/>
      <c r="C13" s="17"/>
      <c r="D13" s="17"/>
      <c r="E13" s="17"/>
      <c r="F13" s="17"/>
      <c r="G13" s="17"/>
      <c r="H13" s="17"/>
      <c r="I13" s="17"/>
      <c r="J13" s="17"/>
    </row>
    <row r="14" spans="1:10">
      <c r="A14" s="17"/>
      <c r="B14" s="17"/>
      <c r="C14" s="17"/>
      <c r="D14" s="17"/>
      <c r="E14" s="17"/>
      <c r="F14" s="17"/>
      <c r="G14" s="17"/>
      <c r="H14" s="17"/>
      <c r="I14" s="17"/>
      <c r="J14" s="17"/>
    </row>
    <row r="15" spans="1:10">
      <c r="A15" s="17"/>
      <c r="B15" s="17"/>
      <c r="C15" s="17"/>
      <c r="D15" s="17"/>
      <c r="E15" s="17"/>
      <c r="F15" s="17"/>
      <c r="G15" s="17"/>
      <c r="H15" s="17"/>
      <c r="I15" s="17"/>
      <c r="J15" s="17"/>
    </row>
    <row r="16" spans="1:10">
      <c r="A16" s="17"/>
      <c r="B16" s="17"/>
      <c r="C16" s="17"/>
      <c r="D16" s="17"/>
      <c r="E16" s="17"/>
      <c r="F16" s="17"/>
      <c r="G16" s="17"/>
      <c r="H16" s="17"/>
      <c r="I16" s="17"/>
      <c r="J16" s="17"/>
    </row>
    <row r="17" spans="1:10">
      <c r="A17" s="17"/>
      <c r="B17" s="17"/>
      <c r="C17" s="17"/>
      <c r="D17" s="17"/>
      <c r="E17" s="17"/>
      <c r="F17" s="17"/>
      <c r="G17" s="17"/>
      <c r="H17" s="17"/>
      <c r="I17" s="17"/>
      <c r="J17" s="17"/>
    </row>
    <row r="18" spans="1:10">
      <c r="A18" s="17"/>
      <c r="B18" s="17"/>
      <c r="C18" s="17"/>
      <c r="D18" s="17"/>
      <c r="E18" s="17"/>
      <c r="F18" s="17"/>
      <c r="G18" s="17"/>
      <c r="H18" s="17"/>
      <c r="I18" s="17"/>
      <c r="J18" s="17"/>
    </row>
    <row r="19" spans="1:10">
      <c r="A19" s="17"/>
      <c r="B19" s="17"/>
      <c r="C19" s="17"/>
      <c r="D19" s="17"/>
      <c r="E19" s="17"/>
      <c r="F19" s="17"/>
      <c r="G19" s="17"/>
      <c r="H19" s="17"/>
      <c r="I19" s="17"/>
      <c r="J19" s="17"/>
    </row>
    <row r="20" spans="1:10">
      <c r="A20" s="17"/>
      <c r="B20" s="17"/>
      <c r="C20" s="17"/>
      <c r="D20" s="17"/>
      <c r="E20" s="17"/>
      <c r="F20" s="17"/>
      <c r="G20" s="17"/>
      <c r="H20" s="17"/>
      <c r="I20" s="17"/>
      <c r="J20" s="17"/>
    </row>
    <row r="21" spans="1:10">
      <c r="A21" s="17"/>
      <c r="B21" s="30" t="s">
        <v>353</v>
      </c>
      <c r="C21" s="39">
        <f>MIN(Prüfliste!F4:F110)</f>
        <v>0</v>
      </c>
      <c r="D21" s="39"/>
      <c r="E21" s="17"/>
      <c r="F21" s="17"/>
      <c r="G21" s="17"/>
      <c r="H21" s="17"/>
      <c r="I21" s="17"/>
      <c r="J21" s="17"/>
    </row>
    <row r="22" spans="1:10" ht="14.4" customHeight="1">
      <c r="A22" s="17"/>
      <c r="B22" s="30" t="s">
        <v>353</v>
      </c>
      <c r="C22" s="39">
        <f>MAX(Prüfliste!F4:F110)</f>
        <v>0</v>
      </c>
      <c r="D22" s="39"/>
      <c r="E22" s="17"/>
      <c r="F22" s="17"/>
      <c r="G22" s="17"/>
      <c r="H22" s="17"/>
      <c r="I22" s="17"/>
      <c r="J22" s="17"/>
    </row>
    <row r="23" spans="1:10">
      <c r="A23" s="17"/>
      <c r="B23" s="17"/>
      <c r="C23" s="17"/>
      <c r="D23" s="17"/>
      <c r="E23" s="17"/>
      <c r="F23" s="17"/>
      <c r="G23" s="17"/>
      <c r="H23" s="17"/>
      <c r="I23" s="17"/>
      <c r="J23" s="17"/>
    </row>
    <row r="24" spans="1:10">
      <c r="A24" s="17"/>
      <c r="B24" s="35" t="s">
        <v>368</v>
      </c>
      <c r="C24" s="17"/>
      <c r="D24" s="17"/>
      <c r="E24" s="17"/>
      <c r="F24" s="17"/>
      <c r="G24" s="17"/>
      <c r="H24" s="17"/>
      <c r="I24" s="17"/>
      <c r="J24" s="17"/>
    </row>
    <row r="25" spans="1:10" ht="23.65" customHeight="1">
      <c r="B25" s="38" t="s">
        <v>369</v>
      </c>
      <c r="C25" s="38"/>
      <c r="D25" s="38"/>
      <c r="E25" s="38"/>
      <c r="F25" s="38"/>
      <c r="G25" s="38"/>
      <c r="H25" s="38"/>
      <c r="I25" s="38"/>
    </row>
    <row r="26" spans="1:10" ht="27.65" customHeight="1">
      <c r="B26" s="38" t="s">
        <v>370</v>
      </c>
      <c r="C26" s="38"/>
      <c r="D26" s="38"/>
      <c r="E26" s="38"/>
      <c r="F26" s="38"/>
      <c r="G26" s="38"/>
      <c r="H26" s="38"/>
      <c r="I26" s="38"/>
    </row>
    <row r="27" spans="1:10">
      <c r="B27" s="35" t="s">
        <v>371</v>
      </c>
    </row>
    <row r="28" spans="1:10">
      <c r="B28" s="37" t="s">
        <v>372</v>
      </c>
    </row>
  </sheetData>
  <sheetProtection algorithmName="SHA-512" hashValue="vFRGGaTjqwVuzewX27t/xy0dRphhTm5FiFgZcC7GNs55wZM6nxg5KdwwHo95FT/SoJA2l3G4G95oOfunLnnX8A==" saltValue="57U/1dC+zN3O9w/2jihiWQ==" spinCount="100000" sheet="1" objects="1" scenarios="1"/>
  <mergeCells count="6">
    <mergeCell ref="B26:I26"/>
    <mergeCell ref="C21:D21"/>
    <mergeCell ref="C22:D22"/>
    <mergeCell ref="G1:I2"/>
    <mergeCell ref="B1:F1"/>
    <mergeCell ref="B25:I25"/>
  </mergeCells>
  <hyperlinks>
    <hyperlink ref="B28" r:id="rId1" display="http://www.ehs-consult.at/" xr:uid="{211A20E3-9C81-4968-ABEA-FD22E0AB2441}"/>
  </hyperlinks>
  <pageMargins left="0.25" right="0.25" top="0.75" bottom="0.75" header="0.3" footer="0.3"/>
  <pageSetup paperSize="9" fitToHeight="0" orientation="landscape" r:id="rId2"/>
  <headerFooter>
    <oddHeader>&amp;C&amp;"-,Standard"&amp;9&amp;D&amp;R&amp;"-,Standard"&amp;9&amp;P von &amp;N</oddHeader>
    <oddFooter>&amp;L©&amp;G &amp;C&amp;"-,Standard"www.ehs-consult.at</oddFooter>
  </headerFooter>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16"/>
  <sheetViews>
    <sheetView showGridLines="0" tabSelected="1" topLeftCell="B1" zoomScale="70" zoomScaleNormal="70" workbookViewId="0">
      <selection activeCell="E4" sqref="E4"/>
    </sheetView>
  </sheetViews>
  <sheetFormatPr baseColWidth="10" defaultColWidth="8.7265625" defaultRowHeight="14.4"/>
  <cols>
    <col min="1" max="1" width="4.7265625" style="1" hidden="1" customWidth="1"/>
    <col min="2" max="2" width="51.1796875" style="1" customWidth="1"/>
    <col min="3" max="3" width="76" style="1" customWidth="1"/>
    <col min="4" max="4" width="29.81640625" style="1" customWidth="1"/>
    <col min="5" max="5" width="13.1796875" style="1" customWidth="1"/>
    <col min="6" max="6" width="10" style="1" customWidth="1"/>
    <col min="7" max="7" width="19" style="1" customWidth="1"/>
    <col min="8" max="8" width="15" style="1" customWidth="1"/>
    <col min="9" max="9" width="16" style="1" customWidth="1"/>
    <col min="10" max="10" width="12.90625" style="1" customWidth="1"/>
    <col min="11" max="11" width="37.26953125" style="1" customWidth="1"/>
    <col min="12" max="12" width="9.81640625" style="1" customWidth="1"/>
    <col min="13" max="13" width="13.90625" style="1" customWidth="1"/>
    <col min="14" max="14" width="12.54296875" style="1" customWidth="1"/>
    <col min="15" max="17" width="18" style="1" customWidth="1"/>
    <col min="18" max="18" width="13.54296875" style="1" customWidth="1"/>
    <col min="19" max="19" width="19" style="1" customWidth="1"/>
    <col min="20" max="16384" width="8.7265625" style="1"/>
  </cols>
  <sheetData>
    <row r="1" spans="1:18" ht="10.4" customHeight="1">
      <c r="A1" s="27"/>
      <c r="B1" s="40" t="s">
        <v>364</v>
      </c>
      <c r="C1" s="40"/>
      <c r="D1" s="40"/>
      <c r="E1" s="27"/>
      <c r="F1" s="27"/>
      <c r="G1" s="27"/>
      <c r="H1" s="27"/>
      <c r="I1" s="27"/>
      <c r="J1" s="27"/>
      <c r="K1" s="27"/>
      <c r="L1" s="27"/>
      <c r="M1" s="27"/>
      <c r="N1" s="27"/>
      <c r="O1" s="27"/>
      <c r="P1" s="27"/>
      <c r="Q1" s="27"/>
      <c r="R1" s="27"/>
    </row>
    <row r="2" spans="1:18" ht="38.200000000000003" customHeight="1">
      <c r="A2" s="27"/>
      <c r="B2" s="40"/>
      <c r="C2" s="40"/>
      <c r="D2" s="40"/>
      <c r="E2" s="42" t="s">
        <v>18</v>
      </c>
      <c r="F2" s="42"/>
      <c r="G2" s="42"/>
      <c r="H2" s="41" t="s">
        <v>351</v>
      </c>
      <c r="I2" s="41"/>
      <c r="J2" s="41"/>
      <c r="K2" s="41"/>
      <c r="L2" s="41"/>
      <c r="M2" s="43" t="s">
        <v>355</v>
      </c>
      <c r="N2" s="43"/>
      <c r="O2" s="43"/>
      <c r="P2" s="43"/>
      <c r="Q2" s="43"/>
      <c r="R2" s="6"/>
    </row>
    <row r="3" spans="1:18" ht="55.3" customHeight="1">
      <c r="A3" s="2" t="s">
        <v>14</v>
      </c>
      <c r="B3" s="2" t="s">
        <v>15</v>
      </c>
      <c r="C3" s="2" t="s">
        <v>16</v>
      </c>
      <c r="D3" s="2" t="s">
        <v>17</v>
      </c>
      <c r="E3" s="5" t="s">
        <v>18</v>
      </c>
      <c r="F3" s="5" t="s">
        <v>349</v>
      </c>
      <c r="G3" s="5" t="s">
        <v>350</v>
      </c>
      <c r="H3" s="3" t="s">
        <v>347</v>
      </c>
      <c r="I3" s="3" t="s">
        <v>346</v>
      </c>
      <c r="J3" s="3" t="s">
        <v>367</v>
      </c>
      <c r="K3" s="3" t="s">
        <v>19</v>
      </c>
      <c r="L3" s="3" t="s">
        <v>366</v>
      </c>
      <c r="M3" s="4" t="s">
        <v>356</v>
      </c>
      <c r="N3" s="4" t="s">
        <v>359</v>
      </c>
      <c r="O3" s="4" t="s">
        <v>357</v>
      </c>
      <c r="P3" s="4" t="s">
        <v>358</v>
      </c>
      <c r="Q3" s="4" t="s">
        <v>20</v>
      </c>
      <c r="R3" s="5" t="s">
        <v>354</v>
      </c>
    </row>
    <row r="4" spans="1:18" s="8" customFormat="1" ht="16.7" customHeight="1">
      <c r="A4" s="31" t="s">
        <v>21</v>
      </c>
      <c r="B4" s="32" t="s">
        <v>22</v>
      </c>
      <c r="C4" s="31" t="s">
        <v>23</v>
      </c>
      <c r="D4" s="31" t="s">
        <v>24</v>
      </c>
      <c r="E4" s="45" t="s">
        <v>25</v>
      </c>
      <c r="F4" s="46"/>
      <c r="G4" s="45"/>
      <c r="H4" s="45"/>
      <c r="I4" s="46"/>
      <c r="J4" s="45"/>
      <c r="K4" s="45"/>
      <c r="L4" s="47"/>
      <c r="M4" s="47"/>
      <c r="N4" s="47"/>
      <c r="O4" s="47"/>
      <c r="P4" s="47"/>
      <c r="Q4" s="45" t="str">
        <f t="shared" ref="Q4:Q67" si="0">IF(ISNUMBER(L4),"Offen","")</f>
        <v/>
      </c>
      <c r="R4" s="31" t="str">
        <f>IF(E4="Nicht anwendbar","N. a.",IF(E4="Erfüllt","Abgeschlossen",IF(E4="Mangel",IF(Q4="Wirksam","Abgeschlossen","Offen"),"Offen")))</f>
        <v>Offen</v>
      </c>
    </row>
    <row r="5" spans="1:18" s="8" customFormat="1" ht="16.7" customHeight="1">
      <c r="A5" s="31" t="s">
        <v>26</v>
      </c>
      <c r="B5" s="32" t="s">
        <v>22</v>
      </c>
      <c r="C5" s="31" t="s">
        <v>27</v>
      </c>
      <c r="D5" s="31" t="s">
        <v>28</v>
      </c>
      <c r="E5" s="45" t="s">
        <v>25</v>
      </c>
      <c r="F5" s="46"/>
      <c r="G5" s="45"/>
      <c r="H5" s="45"/>
      <c r="I5" s="46"/>
      <c r="J5" s="45"/>
      <c r="K5" s="45"/>
      <c r="L5" s="47"/>
      <c r="M5" s="47" t="str">
        <f t="shared" ref="M4:M68" si="1">IF(ISNUMBER(L5),EDATE(L5,1),"")</f>
        <v/>
      </c>
      <c r="N5" s="47"/>
      <c r="O5" s="47"/>
      <c r="P5" s="47"/>
      <c r="Q5" s="45" t="str">
        <f t="shared" si="0"/>
        <v/>
      </c>
      <c r="R5" s="31" t="str">
        <f t="shared" ref="R5:R68" si="2">IF(E5="Nicht anwendbar","N. a.",IF(E5="Erfüllt","Abgeschlossen",IF(E5="Mangel",IF(Q5="Wirksam","Abgeschlossen","Offen"),"Offen")))</f>
        <v>Offen</v>
      </c>
    </row>
    <row r="6" spans="1:18" s="8" customFormat="1" ht="16.7" customHeight="1">
      <c r="A6" s="31" t="s">
        <v>29</v>
      </c>
      <c r="B6" s="32" t="s">
        <v>22</v>
      </c>
      <c r="C6" s="31" t="s">
        <v>30</v>
      </c>
      <c r="D6" s="31" t="s">
        <v>31</v>
      </c>
      <c r="E6" s="45" t="s">
        <v>25</v>
      </c>
      <c r="F6" s="45"/>
      <c r="G6" s="45"/>
      <c r="H6" s="45"/>
      <c r="I6" s="45"/>
      <c r="J6" s="45"/>
      <c r="K6" s="45"/>
      <c r="L6" s="47"/>
      <c r="M6" s="47" t="str">
        <f t="shared" si="1"/>
        <v/>
      </c>
      <c r="N6" s="47"/>
      <c r="O6" s="47"/>
      <c r="P6" s="47"/>
      <c r="Q6" s="45" t="str">
        <f t="shared" si="0"/>
        <v/>
      </c>
      <c r="R6" s="31" t="str">
        <f t="shared" si="2"/>
        <v>Offen</v>
      </c>
    </row>
    <row r="7" spans="1:18" s="8" customFormat="1" ht="16.7" customHeight="1">
      <c r="A7" s="31" t="s">
        <v>32</v>
      </c>
      <c r="B7" s="32" t="s">
        <v>22</v>
      </c>
      <c r="C7" s="31" t="s">
        <v>33</v>
      </c>
      <c r="D7" s="31" t="s">
        <v>34</v>
      </c>
      <c r="E7" s="45" t="s">
        <v>25</v>
      </c>
      <c r="F7" s="45"/>
      <c r="G7" s="45"/>
      <c r="H7" s="45"/>
      <c r="I7" s="45"/>
      <c r="J7" s="45"/>
      <c r="K7" s="45"/>
      <c r="L7" s="47"/>
      <c r="M7" s="47" t="str">
        <f t="shared" si="1"/>
        <v/>
      </c>
      <c r="N7" s="47"/>
      <c r="O7" s="47"/>
      <c r="P7" s="47"/>
      <c r="Q7" s="45" t="str">
        <f t="shared" si="0"/>
        <v/>
      </c>
      <c r="R7" s="31" t="str">
        <f t="shared" si="2"/>
        <v>Offen</v>
      </c>
    </row>
    <row r="8" spans="1:18" s="8" customFormat="1" ht="16.7" customHeight="1">
      <c r="A8" s="31" t="s">
        <v>35</v>
      </c>
      <c r="B8" s="32" t="s">
        <v>22</v>
      </c>
      <c r="C8" s="31" t="s">
        <v>36</v>
      </c>
      <c r="D8" s="31" t="s">
        <v>37</v>
      </c>
      <c r="E8" s="45" t="s">
        <v>25</v>
      </c>
      <c r="F8" s="45"/>
      <c r="G8" s="45"/>
      <c r="H8" s="45"/>
      <c r="I8" s="45"/>
      <c r="J8" s="45"/>
      <c r="K8" s="45"/>
      <c r="L8" s="47"/>
      <c r="M8" s="47" t="str">
        <f t="shared" si="1"/>
        <v/>
      </c>
      <c r="N8" s="47"/>
      <c r="O8" s="47"/>
      <c r="P8" s="47"/>
      <c r="Q8" s="45" t="str">
        <f t="shared" si="0"/>
        <v/>
      </c>
      <c r="R8" s="31" t="str">
        <f t="shared" si="2"/>
        <v>Offen</v>
      </c>
    </row>
    <row r="9" spans="1:18" s="8" customFormat="1" ht="16.7" customHeight="1">
      <c r="A9" s="31" t="s">
        <v>38</v>
      </c>
      <c r="B9" s="32" t="s">
        <v>22</v>
      </c>
      <c r="C9" s="31" t="s">
        <v>39</v>
      </c>
      <c r="D9" s="31" t="s">
        <v>40</v>
      </c>
      <c r="E9" s="45" t="s">
        <v>25</v>
      </c>
      <c r="F9" s="45"/>
      <c r="G9" s="45"/>
      <c r="H9" s="45"/>
      <c r="I9" s="45"/>
      <c r="J9" s="45"/>
      <c r="K9" s="45"/>
      <c r="L9" s="47"/>
      <c r="M9" s="47" t="str">
        <f t="shared" si="1"/>
        <v/>
      </c>
      <c r="N9" s="47"/>
      <c r="O9" s="47"/>
      <c r="P9" s="47"/>
      <c r="Q9" s="45" t="str">
        <f t="shared" si="0"/>
        <v/>
      </c>
      <c r="R9" s="31" t="str">
        <f t="shared" si="2"/>
        <v>Offen</v>
      </c>
    </row>
    <row r="10" spans="1:18" s="8" customFormat="1" ht="16.7" customHeight="1">
      <c r="A10" s="31" t="s">
        <v>41</v>
      </c>
      <c r="B10" s="32" t="s">
        <v>22</v>
      </c>
      <c r="C10" s="31" t="s">
        <v>42</v>
      </c>
      <c r="D10" s="31" t="s">
        <v>43</v>
      </c>
      <c r="E10" s="45" t="s">
        <v>25</v>
      </c>
      <c r="F10" s="45"/>
      <c r="G10" s="45"/>
      <c r="H10" s="45"/>
      <c r="I10" s="45"/>
      <c r="J10" s="45"/>
      <c r="K10" s="45"/>
      <c r="L10" s="47"/>
      <c r="M10" s="47" t="str">
        <f t="shared" si="1"/>
        <v/>
      </c>
      <c r="N10" s="47"/>
      <c r="O10" s="47"/>
      <c r="P10" s="47"/>
      <c r="Q10" s="45" t="str">
        <f t="shared" si="0"/>
        <v/>
      </c>
      <c r="R10" s="31" t="str">
        <f t="shared" si="2"/>
        <v>Offen</v>
      </c>
    </row>
    <row r="11" spans="1:18" s="8" customFormat="1" ht="16.7" customHeight="1">
      <c r="A11" s="31" t="s">
        <v>44</v>
      </c>
      <c r="B11" s="33" t="s">
        <v>45</v>
      </c>
      <c r="C11" s="31" t="s">
        <v>46</v>
      </c>
      <c r="D11" s="31" t="s">
        <v>47</v>
      </c>
      <c r="E11" s="45" t="s">
        <v>25</v>
      </c>
      <c r="F11" s="45"/>
      <c r="G11" s="45"/>
      <c r="H11" s="45"/>
      <c r="I11" s="45"/>
      <c r="J11" s="45"/>
      <c r="K11" s="45"/>
      <c r="L11" s="47"/>
      <c r="M11" s="47" t="str">
        <f t="shared" si="1"/>
        <v/>
      </c>
      <c r="N11" s="47"/>
      <c r="O11" s="47"/>
      <c r="P11" s="47"/>
      <c r="Q11" s="45" t="str">
        <f t="shared" si="0"/>
        <v/>
      </c>
      <c r="R11" s="31" t="str">
        <f t="shared" si="2"/>
        <v>Offen</v>
      </c>
    </row>
    <row r="12" spans="1:18" s="8" customFormat="1" ht="16.7" customHeight="1">
      <c r="A12" s="31" t="s">
        <v>48</v>
      </c>
      <c r="B12" s="33" t="s">
        <v>45</v>
      </c>
      <c r="C12" s="31" t="s">
        <v>49</v>
      </c>
      <c r="D12" s="31" t="s">
        <v>50</v>
      </c>
      <c r="E12" s="45" t="s">
        <v>25</v>
      </c>
      <c r="F12" s="45"/>
      <c r="G12" s="45"/>
      <c r="H12" s="45"/>
      <c r="I12" s="45"/>
      <c r="J12" s="45"/>
      <c r="K12" s="45"/>
      <c r="L12" s="47"/>
      <c r="M12" s="47" t="str">
        <f t="shared" si="1"/>
        <v/>
      </c>
      <c r="N12" s="47"/>
      <c r="O12" s="47"/>
      <c r="P12" s="47"/>
      <c r="Q12" s="45" t="str">
        <f t="shared" si="0"/>
        <v/>
      </c>
      <c r="R12" s="31" t="str">
        <f t="shared" si="2"/>
        <v>Offen</v>
      </c>
    </row>
    <row r="13" spans="1:18" s="8" customFormat="1" ht="16.7" customHeight="1">
      <c r="A13" s="31" t="s">
        <v>51</v>
      </c>
      <c r="B13" s="33" t="s">
        <v>45</v>
      </c>
      <c r="C13" s="31" t="s">
        <v>52</v>
      </c>
      <c r="D13" s="31" t="s">
        <v>53</v>
      </c>
      <c r="E13" s="45" t="s">
        <v>25</v>
      </c>
      <c r="F13" s="45"/>
      <c r="G13" s="45"/>
      <c r="H13" s="45"/>
      <c r="I13" s="45"/>
      <c r="J13" s="45"/>
      <c r="K13" s="45"/>
      <c r="L13" s="47"/>
      <c r="M13" s="47" t="str">
        <f t="shared" si="1"/>
        <v/>
      </c>
      <c r="N13" s="47"/>
      <c r="O13" s="47"/>
      <c r="P13" s="47"/>
      <c r="Q13" s="45" t="str">
        <f t="shared" si="0"/>
        <v/>
      </c>
      <c r="R13" s="31" t="str">
        <f t="shared" si="2"/>
        <v>Offen</v>
      </c>
    </row>
    <row r="14" spans="1:18" s="8" customFormat="1" ht="16.7" customHeight="1">
      <c r="A14" s="31" t="s">
        <v>54</v>
      </c>
      <c r="B14" s="33" t="s">
        <v>45</v>
      </c>
      <c r="C14" s="31" t="s">
        <v>55</v>
      </c>
      <c r="D14" s="31" t="s">
        <v>56</v>
      </c>
      <c r="E14" s="45" t="s">
        <v>25</v>
      </c>
      <c r="F14" s="45"/>
      <c r="G14" s="45"/>
      <c r="H14" s="45"/>
      <c r="I14" s="45"/>
      <c r="J14" s="45"/>
      <c r="K14" s="45"/>
      <c r="L14" s="47"/>
      <c r="M14" s="47" t="str">
        <f t="shared" si="1"/>
        <v/>
      </c>
      <c r="N14" s="47"/>
      <c r="O14" s="47"/>
      <c r="P14" s="47"/>
      <c r="Q14" s="45" t="str">
        <f t="shared" si="0"/>
        <v/>
      </c>
      <c r="R14" s="31" t="str">
        <f t="shared" si="2"/>
        <v>Offen</v>
      </c>
    </row>
    <row r="15" spans="1:18" s="8" customFormat="1" ht="16.7" customHeight="1">
      <c r="A15" s="31" t="s">
        <v>57</v>
      </c>
      <c r="B15" s="33" t="s">
        <v>45</v>
      </c>
      <c r="C15" s="31" t="s">
        <v>58</v>
      </c>
      <c r="D15" s="31" t="s">
        <v>59</v>
      </c>
      <c r="E15" s="45" t="s">
        <v>25</v>
      </c>
      <c r="F15" s="45"/>
      <c r="G15" s="45"/>
      <c r="H15" s="45"/>
      <c r="I15" s="45"/>
      <c r="J15" s="45"/>
      <c r="K15" s="45"/>
      <c r="L15" s="47"/>
      <c r="M15" s="47" t="str">
        <f t="shared" si="1"/>
        <v/>
      </c>
      <c r="N15" s="47"/>
      <c r="O15" s="47"/>
      <c r="P15" s="47"/>
      <c r="Q15" s="45" t="str">
        <f t="shared" si="0"/>
        <v/>
      </c>
      <c r="R15" s="31" t="str">
        <f t="shared" si="2"/>
        <v>Offen</v>
      </c>
    </row>
    <row r="16" spans="1:18" s="8" customFormat="1" ht="16.7" customHeight="1">
      <c r="A16" s="31" t="s">
        <v>60</v>
      </c>
      <c r="B16" s="33" t="s">
        <v>45</v>
      </c>
      <c r="C16" s="31" t="s">
        <v>348</v>
      </c>
      <c r="D16" s="31" t="s">
        <v>61</v>
      </c>
      <c r="E16" s="45" t="s">
        <v>25</v>
      </c>
      <c r="F16" s="45"/>
      <c r="G16" s="45"/>
      <c r="H16" s="45"/>
      <c r="I16" s="45"/>
      <c r="J16" s="45"/>
      <c r="K16" s="45"/>
      <c r="L16" s="47"/>
      <c r="M16" s="47" t="str">
        <f t="shared" si="1"/>
        <v/>
      </c>
      <c r="N16" s="47"/>
      <c r="O16" s="47"/>
      <c r="P16" s="47"/>
      <c r="Q16" s="45" t="str">
        <f t="shared" si="0"/>
        <v/>
      </c>
      <c r="R16" s="31" t="str">
        <f t="shared" si="2"/>
        <v>Offen</v>
      </c>
    </row>
    <row r="17" spans="1:18" s="8" customFormat="1" ht="16.7" customHeight="1">
      <c r="A17" s="31" t="s">
        <v>62</v>
      </c>
      <c r="B17" s="33" t="s">
        <v>45</v>
      </c>
      <c r="C17" s="31" t="s">
        <v>63</v>
      </c>
      <c r="D17" s="31" t="s">
        <v>64</v>
      </c>
      <c r="E17" s="45" t="s">
        <v>25</v>
      </c>
      <c r="F17" s="45"/>
      <c r="G17" s="45"/>
      <c r="H17" s="45"/>
      <c r="I17" s="45"/>
      <c r="J17" s="45"/>
      <c r="K17" s="45"/>
      <c r="L17" s="47"/>
      <c r="M17" s="47" t="str">
        <f t="shared" si="1"/>
        <v/>
      </c>
      <c r="N17" s="47"/>
      <c r="O17" s="47"/>
      <c r="P17" s="47"/>
      <c r="Q17" s="45" t="str">
        <f t="shared" si="0"/>
        <v/>
      </c>
      <c r="R17" s="31" t="str">
        <f t="shared" si="2"/>
        <v>Offen</v>
      </c>
    </row>
    <row r="18" spans="1:18" s="8" customFormat="1" ht="16.7" customHeight="1">
      <c r="A18" s="31" t="s">
        <v>65</v>
      </c>
      <c r="B18" s="33" t="s">
        <v>45</v>
      </c>
      <c r="C18" s="31" t="s">
        <v>66</v>
      </c>
      <c r="D18" s="31" t="s">
        <v>67</v>
      </c>
      <c r="E18" s="45" t="s">
        <v>25</v>
      </c>
      <c r="F18" s="45"/>
      <c r="G18" s="45"/>
      <c r="H18" s="45"/>
      <c r="I18" s="45"/>
      <c r="J18" s="45"/>
      <c r="K18" s="45"/>
      <c r="L18" s="47"/>
      <c r="M18" s="47" t="str">
        <f t="shared" si="1"/>
        <v/>
      </c>
      <c r="N18" s="47"/>
      <c r="O18" s="47"/>
      <c r="P18" s="47"/>
      <c r="Q18" s="45" t="str">
        <f t="shared" si="0"/>
        <v/>
      </c>
      <c r="R18" s="31" t="str">
        <f t="shared" si="2"/>
        <v>Offen</v>
      </c>
    </row>
    <row r="19" spans="1:18" s="8" customFormat="1" ht="16.7" customHeight="1">
      <c r="A19" s="31" t="s">
        <v>68</v>
      </c>
      <c r="B19" s="33" t="s">
        <v>45</v>
      </c>
      <c r="C19" s="31" t="s">
        <v>69</v>
      </c>
      <c r="D19" s="31" t="s">
        <v>70</v>
      </c>
      <c r="E19" s="45" t="s">
        <v>25</v>
      </c>
      <c r="F19" s="45"/>
      <c r="G19" s="45"/>
      <c r="H19" s="45"/>
      <c r="I19" s="45"/>
      <c r="J19" s="45"/>
      <c r="K19" s="45"/>
      <c r="L19" s="47"/>
      <c r="M19" s="47" t="str">
        <f t="shared" si="1"/>
        <v/>
      </c>
      <c r="N19" s="47"/>
      <c r="O19" s="47"/>
      <c r="P19" s="47"/>
      <c r="Q19" s="45" t="str">
        <f t="shared" si="0"/>
        <v/>
      </c>
      <c r="R19" s="31" t="str">
        <f t="shared" si="2"/>
        <v>Offen</v>
      </c>
    </row>
    <row r="20" spans="1:18" s="8" customFormat="1" ht="16.7" customHeight="1">
      <c r="A20" s="31" t="s">
        <v>71</v>
      </c>
      <c r="B20" s="34" t="s">
        <v>72</v>
      </c>
      <c r="C20" s="31" t="s">
        <v>73</v>
      </c>
      <c r="D20" s="31" t="s">
        <v>74</v>
      </c>
      <c r="E20" s="45" t="s">
        <v>25</v>
      </c>
      <c r="F20" s="45"/>
      <c r="G20" s="45"/>
      <c r="H20" s="45"/>
      <c r="I20" s="45"/>
      <c r="J20" s="45"/>
      <c r="K20" s="45"/>
      <c r="L20" s="47"/>
      <c r="M20" s="47" t="str">
        <f t="shared" si="1"/>
        <v/>
      </c>
      <c r="N20" s="47"/>
      <c r="O20" s="47"/>
      <c r="P20" s="47"/>
      <c r="Q20" s="45" t="str">
        <f t="shared" si="0"/>
        <v/>
      </c>
      <c r="R20" s="31" t="str">
        <f t="shared" si="2"/>
        <v>Offen</v>
      </c>
    </row>
    <row r="21" spans="1:18" s="8" customFormat="1" ht="16.7" customHeight="1">
      <c r="A21" s="31" t="s">
        <v>75</v>
      </c>
      <c r="B21" s="34" t="s">
        <v>72</v>
      </c>
      <c r="C21" s="31" t="s">
        <v>76</v>
      </c>
      <c r="D21" s="31" t="s">
        <v>77</v>
      </c>
      <c r="E21" s="45" t="s">
        <v>25</v>
      </c>
      <c r="F21" s="45"/>
      <c r="G21" s="45"/>
      <c r="H21" s="45"/>
      <c r="I21" s="45"/>
      <c r="J21" s="45"/>
      <c r="K21" s="45"/>
      <c r="L21" s="47"/>
      <c r="M21" s="47" t="str">
        <f t="shared" si="1"/>
        <v/>
      </c>
      <c r="N21" s="47"/>
      <c r="O21" s="47"/>
      <c r="P21" s="47"/>
      <c r="Q21" s="45" t="str">
        <f t="shared" si="0"/>
        <v/>
      </c>
      <c r="R21" s="31" t="str">
        <f t="shared" si="2"/>
        <v>Offen</v>
      </c>
    </row>
    <row r="22" spans="1:18" s="8" customFormat="1" ht="16.7" customHeight="1">
      <c r="A22" s="31" t="s">
        <v>78</v>
      </c>
      <c r="B22" s="34" t="s">
        <v>72</v>
      </c>
      <c r="C22" s="31" t="s">
        <v>79</v>
      </c>
      <c r="D22" s="31" t="s">
        <v>80</v>
      </c>
      <c r="E22" s="45" t="s">
        <v>25</v>
      </c>
      <c r="F22" s="45"/>
      <c r="G22" s="45"/>
      <c r="H22" s="45"/>
      <c r="I22" s="45"/>
      <c r="J22" s="45"/>
      <c r="K22" s="45"/>
      <c r="L22" s="47"/>
      <c r="M22" s="47" t="str">
        <f t="shared" si="1"/>
        <v/>
      </c>
      <c r="N22" s="47"/>
      <c r="O22" s="47"/>
      <c r="P22" s="47"/>
      <c r="Q22" s="45" t="str">
        <f t="shared" si="0"/>
        <v/>
      </c>
      <c r="R22" s="31" t="str">
        <f t="shared" si="2"/>
        <v>Offen</v>
      </c>
    </row>
    <row r="23" spans="1:18" s="8" customFormat="1" ht="16.7" customHeight="1">
      <c r="A23" s="31" t="s">
        <v>81</v>
      </c>
      <c r="B23" s="34" t="s">
        <v>72</v>
      </c>
      <c r="C23" s="31" t="s">
        <v>365</v>
      </c>
      <c r="D23" s="31" t="s">
        <v>82</v>
      </c>
      <c r="E23" s="45" t="s">
        <v>25</v>
      </c>
      <c r="F23" s="45"/>
      <c r="G23" s="45"/>
      <c r="H23" s="45"/>
      <c r="I23" s="45"/>
      <c r="J23" s="45"/>
      <c r="K23" s="45"/>
      <c r="L23" s="47"/>
      <c r="M23" s="47" t="str">
        <f t="shared" si="1"/>
        <v/>
      </c>
      <c r="N23" s="47"/>
      <c r="O23" s="47"/>
      <c r="P23" s="47"/>
      <c r="Q23" s="45" t="str">
        <f t="shared" si="0"/>
        <v/>
      </c>
      <c r="R23" s="31" t="str">
        <f t="shared" si="2"/>
        <v>Offen</v>
      </c>
    </row>
    <row r="24" spans="1:18" s="8" customFormat="1" ht="16.7" customHeight="1">
      <c r="A24" s="31" t="s">
        <v>83</v>
      </c>
      <c r="B24" s="34" t="s">
        <v>72</v>
      </c>
      <c r="C24" s="31" t="s">
        <v>84</v>
      </c>
      <c r="D24" s="31" t="s">
        <v>85</v>
      </c>
      <c r="E24" s="45" t="s">
        <v>25</v>
      </c>
      <c r="F24" s="45"/>
      <c r="G24" s="45"/>
      <c r="H24" s="45"/>
      <c r="I24" s="45"/>
      <c r="J24" s="45"/>
      <c r="K24" s="45"/>
      <c r="L24" s="47"/>
      <c r="M24" s="47" t="str">
        <f t="shared" si="1"/>
        <v/>
      </c>
      <c r="N24" s="47"/>
      <c r="O24" s="47"/>
      <c r="P24" s="47"/>
      <c r="Q24" s="45" t="str">
        <f t="shared" si="0"/>
        <v/>
      </c>
      <c r="R24" s="31" t="str">
        <f t="shared" si="2"/>
        <v>Offen</v>
      </c>
    </row>
    <row r="25" spans="1:18" s="8" customFormat="1" ht="16.7" customHeight="1">
      <c r="A25" s="31" t="s">
        <v>86</v>
      </c>
      <c r="B25" s="34" t="s">
        <v>72</v>
      </c>
      <c r="C25" s="31" t="s">
        <v>87</v>
      </c>
      <c r="D25" s="31" t="s">
        <v>88</v>
      </c>
      <c r="E25" s="45" t="s">
        <v>25</v>
      </c>
      <c r="F25" s="45"/>
      <c r="G25" s="45"/>
      <c r="H25" s="45"/>
      <c r="I25" s="45"/>
      <c r="J25" s="45"/>
      <c r="K25" s="45"/>
      <c r="L25" s="47"/>
      <c r="M25" s="47" t="str">
        <f t="shared" si="1"/>
        <v/>
      </c>
      <c r="N25" s="47"/>
      <c r="O25" s="47"/>
      <c r="P25" s="47"/>
      <c r="Q25" s="45" t="str">
        <f t="shared" si="0"/>
        <v/>
      </c>
      <c r="R25" s="31" t="str">
        <f t="shared" si="2"/>
        <v>Offen</v>
      </c>
    </row>
    <row r="26" spans="1:18" s="8" customFormat="1" ht="16.7" customHeight="1">
      <c r="A26" s="31" t="s">
        <v>89</v>
      </c>
      <c r="B26" s="34" t="s">
        <v>72</v>
      </c>
      <c r="C26" s="31" t="s">
        <v>90</v>
      </c>
      <c r="D26" s="31" t="s">
        <v>91</v>
      </c>
      <c r="E26" s="45" t="s">
        <v>25</v>
      </c>
      <c r="F26" s="45"/>
      <c r="G26" s="45"/>
      <c r="H26" s="45"/>
      <c r="I26" s="45"/>
      <c r="J26" s="45"/>
      <c r="K26" s="45"/>
      <c r="L26" s="47"/>
      <c r="M26" s="47" t="str">
        <f t="shared" si="1"/>
        <v/>
      </c>
      <c r="N26" s="47"/>
      <c r="O26" s="47"/>
      <c r="P26" s="47"/>
      <c r="Q26" s="45" t="str">
        <f t="shared" si="0"/>
        <v/>
      </c>
      <c r="R26" s="31" t="str">
        <f t="shared" si="2"/>
        <v>Offen</v>
      </c>
    </row>
    <row r="27" spans="1:18" s="8" customFormat="1" ht="16.7" customHeight="1">
      <c r="A27" s="31" t="s">
        <v>92</v>
      </c>
      <c r="B27" s="34" t="s">
        <v>72</v>
      </c>
      <c r="C27" s="31" t="s">
        <v>93</v>
      </c>
      <c r="D27" s="31" t="s">
        <v>94</v>
      </c>
      <c r="E27" s="45" t="s">
        <v>25</v>
      </c>
      <c r="F27" s="45"/>
      <c r="G27" s="45"/>
      <c r="H27" s="45"/>
      <c r="I27" s="45"/>
      <c r="J27" s="45"/>
      <c r="K27" s="45"/>
      <c r="L27" s="47"/>
      <c r="M27" s="47" t="str">
        <f t="shared" si="1"/>
        <v/>
      </c>
      <c r="N27" s="47"/>
      <c r="O27" s="47"/>
      <c r="P27" s="47"/>
      <c r="Q27" s="45" t="str">
        <f t="shared" si="0"/>
        <v/>
      </c>
      <c r="R27" s="31" t="str">
        <f t="shared" si="2"/>
        <v>Offen</v>
      </c>
    </row>
    <row r="28" spans="1:18" s="8" customFormat="1" ht="16.7" customHeight="1">
      <c r="A28" s="31" t="s">
        <v>95</v>
      </c>
      <c r="B28" s="34" t="s">
        <v>72</v>
      </c>
      <c r="C28" s="31" t="s">
        <v>96</v>
      </c>
      <c r="D28" s="31" t="s">
        <v>97</v>
      </c>
      <c r="E28" s="45" t="s">
        <v>25</v>
      </c>
      <c r="F28" s="45"/>
      <c r="G28" s="45"/>
      <c r="H28" s="45"/>
      <c r="I28" s="45"/>
      <c r="J28" s="45"/>
      <c r="K28" s="45"/>
      <c r="L28" s="47"/>
      <c r="M28" s="47" t="str">
        <f t="shared" si="1"/>
        <v/>
      </c>
      <c r="N28" s="47"/>
      <c r="O28" s="47"/>
      <c r="P28" s="47"/>
      <c r="Q28" s="45" t="str">
        <f t="shared" si="0"/>
        <v/>
      </c>
      <c r="R28" s="31" t="str">
        <f t="shared" si="2"/>
        <v>Offen</v>
      </c>
    </row>
    <row r="29" spans="1:18" s="8" customFormat="1" ht="16.7" customHeight="1">
      <c r="A29" s="31" t="s">
        <v>98</v>
      </c>
      <c r="B29" s="33" t="s">
        <v>99</v>
      </c>
      <c r="C29" s="31" t="s">
        <v>100</v>
      </c>
      <c r="D29" s="31" t="s">
        <v>101</v>
      </c>
      <c r="E29" s="45" t="s">
        <v>25</v>
      </c>
      <c r="F29" s="45"/>
      <c r="G29" s="45"/>
      <c r="H29" s="45"/>
      <c r="I29" s="45"/>
      <c r="J29" s="45"/>
      <c r="K29" s="45"/>
      <c r="L29" s="47"/>
      <c r="M29" s="47" t="str">
        <f t="shared" si="1"/>
        <v/>
      </c>
      <c r="N29" s="47"/>
      <c r="O29" s="47"/>
      <c r="P29" s="47"/>
      <c r="Q29" s="45" t="str">
        <f t="shared" si="0"/>
        <v/>
      </c>
      <c r="R29" s="31" t="str">
        <f t="shared" si="2"/>
        <v>Offen</v>
      </c>
    </row>
    <row r="30" spans="1:18" s="8" customFormat="1" ht="16.7" customHeight="1">
      <c r="A30" s="31" t="s">
        <v>102</v>
      </c>
      <c r="B30" s="33" t="s">
        <v>99</v>
      </c>
      <c r="C30" s="31" t="s">
        <v>103</v>
      </c>
      <c r="D30" s="31" t="s">
        <v>91</v>
      </c>
      <c r="E30" s="45" t="s">
        <v>25</v>
      </c>
      <c r="F30" s="45"/>
      <c r="G30" s="45"/>
      <c r="H30" s="45"/>
      <c r="I30" s="45"/>
      <c r="J30" s="45"/>
      <c r="K30" s="45"/>
      <c r="L30" s="47"/>
      <c r="M30" s="47" t="str">
        <f t="shared" si="1"/>
        <v/>
      </c>
      <c r="N30" s="47"/>
      <c r="O30" s="47"/>
      <c r="P30" s="47"/>
      <c r="Q30" s="45" t="str">
        <f t="shared" si="0"/>
        <v/>
      </c>
      <c r="R30" s="31" t="str">
        <f t="shared" si="2"/>
        <v>Offen</v>
      </c>
    </row>
    <row r="31" spans="1:18" s="8" customFormat="1" ht="16.7" customHeight="1">
      <c r="A31" s="31" t="s">
        <v>104</v>
      </c>
      <c r="B31" s="33" t="s">
        <v>99</v>
      </c>
      <c r="C31" s="31" t="s">
        <v>105</v>
      </c>
      <c r="D31" s="31" t="s">
        <v>82</v>
      </c>
      <c r="E31" s="45" t="s">
        <v>25</v>
      </c>
      <c r="F31" s="45"/>
      <c r="G31" s="45"/>
      <c r="H31" s="45"/>
      <c r="I31" s="45"/>
      <c r="J31" s="45"/>
      <c r="K31" s="45"/>
      <c r="L31" s="47"/>
      <c r="M31" s="47" t="str">
        <f t="shared" si="1"/>
        <v/>
      </c>
      <c r="N31" s="47"/>
      <c r="O31" s="47"/>
      <c r="P31" s="47"/>
      <c r="Q31" s="45" t="str">
        <f t="shared" si="0"/>
        <v/>
      </c>
      <c r="R31" s="31" t="str">
        <f t="shared" si="2"/>
        <v>Offen</v>
      </c>
    </row>
    <row r="32" spans="1:18" s="8" customFormat="1" ht="16.7" customHeight="1">
      <c r="A32" s="31" t="s">
        <v>106</v>
      </c>
      <c r="B32" s="33" t="s">
        <v>99</v>
      </c>
      <c r="C32" s="31" t="s">
        <v>107</v>
      </c>
      <c r="D32" s="31" t="s">
        <v>108</v>
      </c>
      <c r="E32" s="45" t="s">
        <v>25</v>
      </c>
      <c r="F32" s="45"/>
      <c r="G32" s="45"/>
      <c r="H32" s="45"/>
      <c r="I32" s="45"/>
      <c r="J32" s="45"/>
      <c r="K32" s="45"/>
      <c r="L32" s="47"/>
      <c r="M32" s="47" t="str">
        <f t="shared" si="1"/>
        <v/>
      </c>
      <c r="N32" s="47"/>
      <c r="O32" s="47"/>
      <c r="P32" s="47"/>
      <c r="Q32" s="45" t="str">
        <f t="shared" si="0"/>
        <v/>
      </c>
      <c r="R32" s="31" t="str">
        <f t="shared" si="2"/>
        <v>Offen</v>
      </c>
    </row>
    <row r="33" spans="1:18" s="8" customFormat="1" ht="16.7" customHeight="1">
      <c r="A33" s="31" t="s">
        <v>109</v>
      </c>
      <c r="B33" s="33" t="s">
        <v>99</v>
      </c>
      <c r="C33" s="31" t="s">
        <v>110</v>
      </c>
      <c r="D33" s="31" t="s">
        <v>111</v>
      </c>
      <c r="E33" s="45" t="s">
        <v>25</v>
      </c>
      <c r="F33" s="45"/>
      <c r="G33" s="45"/>
      <c r="H33" s="45"/>
      <c r="I33" s="45"/>
      <c r="J33" s="45"/>
      <c r="K33" s="45"/>
      <c r="L33" s="47"/>
      <c r="M33" s="47" t="str">
        <f t="shared" si="1"/>
        <v/>
      </c>
      <c r="N33" s="47"/>
      <c r="O33" s="47"/>
      <c r="P33" s="47"/>
      <c r="Q33" s="45" t="str">
        <f t="shared" si="0"/>
        <v/>
      </c>
      <c r="R33" s="31" t="str">
        <f t="shared" si="2"/>
        <v>Offen</v>
      </c>
    </row>
    <row r="34" spans="1:18" s="8" customFormat="1" ht="16.7" customHeight="1">
      <c r="A34" s="31" t="s">
        <v>112</v>
      </c>
      <c r="B34" s="33" t="s">
        <v>99</v>
      </c>
      <c r="C34" s="31" t="s">
        <v>345</v>
      </c>
      <c r="D34" s="31" t="s">
        <v>113</v>
      </c>
      <c r="E34" s="45" t="s">
        <v>25</v>
      </c>
      <c r="F34" s="45"/>
      <c r="G34" s="45"/>
      <c r="H34" s="45"/>
      <c r="I34" s="45"/>
      <c r="J34" s="45"/>
      <c r="K34" s="45"/>
      <c r="L34" s="47"/>
      <c r="M34" s="47" t="str">
        <f t="shared" si="1"/>
        <v/>
      </c>
      <c r="N34" s="47"/>
      <c r="O34" s="47"/>
      <c r="P34" s="47"/>
      <c r="Q34" s="45" t="str">
        <f t="shared" si="0"/>
        <v/>
      </c>
      <c r="R34" s="31" t="str">
        <f t="shared" si="2"/>
        <v>Offen</v>
      </c>
    </row>
    <row r="35" spans="1:18" s="8" customFormat="1" ht="16.7" customHeight="1">
      <c r="A35" s="31" t="s">
        <v>114</v>
      </c>
      <c r="B35" s="33" t="s">
        <v>99</v>
      </c>
      <c r="C35" s="31" t="s">
        <v>115</v>
      </c>
      <c r="D35" s="31" t="s">
        <v>116</v>
      </c>
      <c r="E35" s="45" t="s">
        <v>25</v>
      </c>
      <c r="F35" s="45"/>
      <c r="G35" s="45"/>
      <c r="H35" s="45"/>
      <c r="I35" s="45"/>
      <c r="J35" s="45"/>
      <c r="K35" s="45"/>
      <c r="L35" s="47"/>
      <c r="M35" s="47" t="str">
        <f t="shared" si="1"/>
        <v/>
      </c>
      <c r="N35" s="47"/>
      <c r="O35" s="47"/>
      <c r="P35" s="47"/>
      <c r="Q35" s="45" t="str">
        <f t="shared" si="0"/>
        <v/>
      </c>
      <c r="R35" s="31" t="str">
        <f t="shared" si="2"/>
        <v>Offen</v>
      </c>
    </row>
    <row r="36" spans="1:18" s="8" customFormat="1" ht="16.7" customHeight="1">
      <c r="A36" s="31" t="s">
        <v>117</v>
      </c>
      <c r="B36" s="33" t="s">
        <v>99</v>
      </c>
      <c r="C36" s="31" t="s">
        <v>118</v>
      </c>
      <c r="D36" s="31" t="s">
        <v>111</v>
      </c>
      <c r="E36" s="45" t="s">
        <v>25</v>
      </c>
      <c r="F36" s="45"/>
      <c r="G36" s="45"/>
      <c r="H36" s="45"/>
      <c r="I36" s="45"/>
      <c r="J36" s="45"/>
      <c r="K36" s="45"/>
      <c r="L36" s="47"/>
      <c r="M36" s="47" t="str">
        <f t="shared" si="1"/>
        <v/>
      </c>
      <c r="N36" s="47"/>
      <c r="O36" s="47"/>
      <c r="P36" s="47"/>
      <c r="Q36" s="45" t="str">
        <f t="shared" si="0"/>
        <v/>
      </c>
      <c r="R36" s="31" t="str">
        <f t="shared" si="2"/>
        <v>Offen</v>
      </c>
    </row>
    <row r="37" spans="1:18" s="8" customFormat="1" ht="16.7" customHeight="1">
      <c r="A37" s="31" t="s">
        <v>119</v>
      </c>
      <c r="B37" s="34" t="s">
        <v>120</v>
      </c>
      <c r="C37" s="31" t="s">
        <v>121</v>
      </c>
      <c r="D37" s="31" t="s">
        <v>122</v>
      </c>
      <c r="E37" s="45" t="s">
        <v>25</v>
      </c>
      <c r="F37" s="45"/>
      <c r="G37" s="45"/>
      <c r="H37" s="45"/>
      <c r="I37" s="45"/>
      <c r="J37" s="45"/>
      <c r="K37" s="45"/>
      <c r="L37" s="47"/>
      <c r="M37" s="47" t="str">
        <f t="shared" si="1"/>
        <v/>
      </c>
      <c r="N37" s="47"/>
      <c r="O37" s="47"/>
      <c r="P37" s="47"/>
      <c r="Q37" s="45" t="str">
        <f t="shared" si="0"/>
        <v/>
      </c>
      <c r="R37" s="31" t="str">
        <f t="shared" si="2"/>
        <v>Offen</v>
      </c>
    </row>
    <row r="38" spans="1:18" s="8" customFormat="1" ht="16.7" customHeight="1">
      <c r="A38" s="31" t="s">
        <v>123</v>
      </c>
      <c r="B38" s="34" t="s">
        <v>120</v>
      </c>
      <c r="C38" s="31" t="s">
        <v>352</v>
      </c>
      <c r="D38" s="31" t="s">
        <v>124</v>
      </c>
      <c r="E38" s="45" t="s">
        <v>25</v>
      </c>
      <c r="F38" s="45"/>
      <c r="G38" s="45"/>
      <c r="H38" s="45"/>
      <c r="I38" s="45"/>
      <c r="J38" s="45"/>
      <c r="K38" s="45"/>
      <c r="L38" s="47"/>
      <c r="M38" s="47" t="str">
        <f t="shared" si="1"/>
        <v/>
      </c>
      <c r="N38" s="47"/>
      <c r="O38" s="47"/>
      <c r="P38" s="47"/>
      <c r="Q38" s="45" t="str">
        <f t="shared" si="0"/>
        <v/>
      </c>
      <c r="R38" s="31" t="str">
        <f t="shared" si="2"/>
        <v>Offen</v>
      </c>
    </row>
    <row r="39" spans="1:18" s="8" customFormat="1" ht="16.7" customHeight="1">
      <c r="A39" s="31" t="s">
        <v>125</v>
      </c>
      <c r="B39" s="34" t="s">
        <v>120</v>
      </c>
      <c r="C39" s="31" t="s">
        <v>126</v>
      </c>
      <c r="D39" s="31" t="s">
        <v>111</v>
      </c>
      <c r="E39" s="45" t="s">
        <v>25</v>
      </c>
      <c r="F39" s="45"/>
      <c r="G39" s="45"/>
      <c r="H39" s="45"/>
      <c r="I39" s="45"/>
      <c r="J39" s="45"/>
      <c r="K39" s="45"/>
      <c r="L39" s="47"/>
      <c r="M39" s="47" t="str">
        <f t="shared" si="1"/>
        <v/>
      </c>
      <c r="N39" s="47"/>
      <c r="O39" s="47"/>
      <c r="P39" s="47"/>
      <c r="Q39" s="45" t="str">
        <f t="shared" si="0"/>
        <v/>
      </c>
      <c r="R39" s="31" t="str">
        <f t="shared" si="2"/>
        <v>Offen</v>
      </c>
    </row>
    <row r="40" spans="1:18" s="8" customFormat="1" ht="16.7" customHeight="1">
      <c r="A40" s="31" t="s">
        <v>127</v>
      </c>
      <c r="B40" s="34" t="s">
        <v>120</v>
      </c>
      <c r="C40" s="31" t="s">
        <v>128</v>
      </c>
      <c r="D40" s="31" t="s">
        <v>108</v>
      </c>
      <c r="E40" s="45" t="s">
        <v>25</v>
      </c>
      <c r="F40" s="45"/>
      <c r="G40" s="45"/>
      <c r="H40" s="45"/>
      <c r="I40" s="45"/>
      <c r="J40" s="45"/>
      <c r="K40" s="45"/>
      <c r="L40" s="47"/>
      <c r="M40" s="47" t="str">
        <f t="shared" si="1"/>
        <v/>
      </c>
      <c r="N40" s="47"/>
      <c r="O40" s="47"/>
      <c r="P40" s="47"/>
      <c r="Q40" s="45" t="str">
        <f t="shared" si="0"/>
        <v/>
      </c>
      <c r="R40" s="31" t="str">
        <f t="shared" si="2"/>
        <v>Offen</v>
      </c>
    </row>
    <row r="41" spans="1:18" s="8" customFormat="1" ht="16.7" customHeight="1">
      <c r="A41" s="31" t="s">
        <v>129</v>
      </c>
      <c r="B41" s="34" t="s">
        <v>120</v>
      </c>
      <c r="C41" s="31" t="s">
        <v>130</v>
      </c>
      <c r="D41" s="31" t="s">
        <v>131</v>
      </c>
      <c r="E41" s="45" t="s">
        <v>25</v>
      </c>
      <c r="F41" s="45"/>
      <c r="G41" s="45"/>
      <c r="H41" s="45"/>
      <c r="I41" s="45"/>
      <c r="J41" s="45"/>
      <c r="K41" s="45"/>
      <c r="L41" s="47"/>
      <c r="M41" s="47" t="str">
        <f t="shared" si="1"/>
        <v/>
      </c>
      <c r="N41" s="47"/>
      <c r="O41" s="47"/>
      <c r="P41" s="47"/>
      <c r="Q41" s="45" t="str">
        <f t="shared" si="0"/>
        <v/>
      </c>
      <c r="R41" s="31" t="str">
        <f t="shared" si="2"/>
        <v>Offen</v>
      </c>
    </row>
    <row r="42" spans="1:18" s="8" customFormat="1" ht="16.7" customHeight="1">
      <c r="A42" s="31" t="s">
        <v>132</v>
      </c>
      <c r="B42" s="34" t="s">
        <v>120</v>
      </c>
      <c r="C42" s="31" t="s">
        <v>133</v>
      </c>
      <c r="D42" s="31" t="s">
        <v>134</v>
      </c>
      <c r="E42" s="45" t="s">
        <v>25</v>
      </c>
      <c r="F42" s="45"/>
      <c r="G42" s="45"/>
      <c r="H42" s="45"/>
      <c r="I42" s="45"/>
      <c r="J42" s="45"/>
      <c r="K42" s="45"/>
      <c r="L42" s="47"/>
      <c r="M42" s="47" t="str">
        <f t="shared" si="1"/>
        <v/>
      </c>
      <c r="N42" s="47"/>
      <c r="O42" s="47"/>
      <c r="P42" s="47"/>
      <c r="Q42" s="45" t="str">
        <f t="shared" si="0"/>
        <v/>
      </c>
      <c r="R42" s="31" t="str">
        <f t="shared" si="2"/>
        <v>Offen</v>
      </c>
    </row>
    <row r="43" spans="1:18" s="8" customFormat="1" ht="16.7" customHeight="1">
      <c r="A43" s="31" t="s">
        <v>135</v>
      </c>
      <c r="B43" s="34" t="s">
        <v>120</v>
      </c>
      <c r="C43" s="31" t="s">
        <v>136</v>
      </c>
      <c r="D43" s="31" t="s">
        <v>137</v>
      </c>
      <c r="E43" s="45" t="s">
        <v>25</v>
      </c>
      <c r="F43" s="45"/>
      <c r="G43" s="45"/>
      <c r="H43" s="45"/>
      <c r="I43" s="45"/>
      <c r="J43" s="45"/>
      <c r="K43" s="45"/>
      <c r="L43" s="47"/>
      <c r="M43" s="47" t="str">
        <f t="shared" si="1"/>
        <v/>
      </c>
      <c r="N43" s="47"/>
      <c r="O43" s="47"/>
      <c r="P43" s="47"/>
      <c r="Q43" s="45" t="str">
        <f t="shared" si="0"/>
        <v/>
      </c>
      <c r="R43" s="31" t="str">
        <f t="shared" si="2"/>
        <v>Offen</v>
      </c>
    </row>
    <row r="44" spans="1:18" s="8" customFormat="1" ht="16.7" customHeight="1">
      <c r="A44" s="31" t="s">
        <v>138</v>
      </c>
      <c r="B44" s="34" t="s">
        <v>120</v>
      </c>
      <c r="C44" s="31" t="s">
        <v>139</v>
      </c>
      <c r="D44" s="31" t="s">
        <v>140</v>
      </c>
      <c r="E44" s="45" t="s">
        <v>25</v>
      </c>
      <c r="F44" s="45"/>
      <c r="G44" s="45"/>
      <c r="H44" s="45"/>
      <c r="I44" s="45"/>
      <c r="J44" s="45"/>
      <c r="K44" s="45"/>
      <c r="L44" s="47"/>
      <c r="M44" s="47" t="str">
        <f t="shared" si="1"/>
        <v/>
      </c>
      <c r="N44" s="47"/>
      <c r="O44" s="47"/>
      <c r="P44" s="47"/>
      <c r="Q44" s="45" t="str">
        <f t="shared" si="0"/>
        <v/>
      </c>
      <c r="R44" s="31" t="str">
        <f t="shared" si="2"/>
        <v>Offen</v>
      </c>
    </row>
    <row r="45" spans="1:18" s="8" customFormat="1" ht="16.7" customHeight="1">
      <c r="A45" s="31" t="s">
        <v>141</v>
      </c>
      <c r="B45" s="34" t="s">
        <v>120</v>
      </c>
      <c r="C45" s="31" t="s">
        <v>142</v>
      </c>
      <c r="D45" s="31" t="s">
        <v>143</v>
      </c>
      <c r="E45" s="45" t="s">
        <v>25</v>
      </c>
      <c r="F45" s="45"/>
      <c r="G45" s="45"/>
      <c r="H45" s="45"/>
      <c r="I45" s="45"/>
      <c r="J45" s="45"/>
      <c r="K45" s="45"/>
      <c r="L45" s="47"/>
      <c r="M45" s="47" t="str">
        <f t="shared" si="1"/>
        <v/>
      </c>
      <c r="N45" s="47"/>
      <c r="O45" s="47"/>
      <c r="P45" s="47"/>
      <c r="Q45" s="45" t="str">
        <f t="shared" si="0"/>
        <v/>
      </c>
      <c r="R45" s="31" t="str">
        <f t="shared" si="2"/>
        <v>Offen</v>
      </c>
    </row>
    <row r="46" spans="1:18" s="8" customFormat="1" ht="16.7" customHeight="1">
      <c r="A46" s="31" t="s">
        <v>144</v>
      </c>
      <c r="B46" s="33" t="s">
        <v>145</v>
      </c>
      <c r="C46" s="31" t="s">
        <v>146</v>
      </c>
      <c r="D46" s="31" t="s">
        <v>147</v>
      </c>
      <c r="E46" s="45" t="s">
        <v>25</v>
      </c>
      <c r="F46" s="45"/>
      <c r="G46" s="45"/>
      <c r="H46" s="45"/>
      <c r="I46" s="45"/>
      <c r="J46" s="45"/>
      <c r="K46" s="45"/>
      <c r="L46" s="47"/>
      <c r="M46" s="47" t="str">
        <f t="shared" si="1"/>
        <v/>
      </c>
      <c r="N46" s="47"/>
      <c r="O46" s="47"/>
      <c r="P46" s="47"/>
      <c r="Q46" s="45" t="str">
        <f t="shared" si="0"/>
        <v/>
      </c>
      <c r="R46" s="31" t="str">
        <f t="shared" si="2"/>
        <v>Offen</v>
      </c>
    </row>
    <row r="47" spans="1:18" s="8" customFormat="1" ht="16.7" customHeight="1">
      <c r="A47" s="31" t="s">
        <v>148</v>
      </c>
      <c r="B47" s="33" t="s">
        <v>145</v>
      </c>
      <c r="C47" s="31" t="s">
        <v>149</v>
      </c>
      <c r="D47" s="31" t="s">
        <v>150</v>
      </c>
      <c r="E47" s="45" t="s">
        <v>25</v>
      </c>
      <c r="F47" s="45"/>
      <c r="G47" s="45"/>
      <c r="H47" s="45"/>
      <c r="I47" s="45"/>
      <c r="J47" s="45"/>
      <c r="K47" s="45"/>
      <c r="L47" s="47"/>
      <c r="M47" s="47" t="str">
        <f t="shared" si="1"/>
        <v/>
      </c>
      <c r="N47" s="47"/>
      <c r="O47" s="47"/>
      <c r="P47" s="47"/>
      <c r="Q47" s="45" t="str">
        <f t="shared" si="0"/>
        <v/>
      </c>
      <c r="R47" s="31" t="str">
        <f t="shared" si="2"/>
        <v>Offen</v>
      </c>
    </row>
    <row r="48" spans="1:18" s="8" customFormat="1" ht="16.7" customHeight="1">
      <c r="A48" s="31" t="s">
        <v>151</v>
      </c>
      <c r="B48" s="33" t="s">
        <v>145</v>
      </c>
      <c r="C48" s="31" t="s">
        <v>152</v>
      </c>
      <c r="D48" s="31" t="s">
        <v>50</v>
      </c>
      <c r="E48" s="45" t="s">
        <v>25</v>
      </c>
      <c r="F48" s="45"/>
      <c r="G48" s="45"/>
      <c r="H48" s="45"/>
      <c r="I48" s="45"/>
      <c r="J48" s="45"/>
      <c r="K48" s="45"/>
      <c r="L48" s="47"/>
      <c r="M48" s="47" t="str">
        <f t="shared" si="1"/>
        <v/>
      </c>
      <c r="N48" s="47"/>
      <c r="O48" s="47"/>
      <c r="P48" s="47"/>
      <c r="Q48" s="45" t="str">
        <f t="shared" si="0"/>
        <v/>
      </c>
      <c r="R48" s="31" t="str">
        <f t="shared" si="2"/>
        <v>Offen</v>
      </c>
    </row>
    <row r="49" spans="1:18" s="8" customFormat="1" ht="16.7" customHeight="1">
      <c r="A49" s="31" t="s">
        <v>153</v>
      </c>
      <c r="B49" s="33" t="s">
        <v>145</v>
      </c>
      <c r="C49" s="31" t="s">
        <v>154</v>
      </c>
      <c r="D49" s="31" t="s">
        <v>85</v>
      </c>
      <c r="E49" s="45" t="s">
        <v>25</v>
      </c>
      <c r="F49" s="45"/>
      <c r="G49" s="45"/>
      <c r="H49" s="45"/>
      <c r="I49" s="45"/>
      <c r="J49" s="45"/>
      <c r="K49" s="45"/>
      <c r="L49" s="47"/>
      <c r="M49" s="47" t="str">
        <f t="shared" si="1"/>
        <v/>
      </c>
      <c r="N49" s="47"/>
      <c r="O49" s="47"/>
      <c r="P49" s="47"/>
      <c r="Q49" s="45" t="str">
        <f t="shared" si="0"/>
        <v/>
      </c>
      <c r="R49" s="31" t="str">
        <f t="shared" si="2"/>
        <v>Offen</v>
      </c>
    </row>
    <row r="50" spans="1:18" s="8" customFormat="1" ht="16.7" customHeight="1">
      <c r="A50" s="31" t="s">
        <v>155</v>
      </c>
      <c r="B50" s="33" t="s">
        <v>145</v>
      </c>
      <c r="C50" s="31" t="s">
        <v>156</v>
      </c>
      <c r="D50" s="31" t="s">
        <v>157</v>
      </c>
      <c r="E50" s="45" t="s">
        <v>25</v>
      </c>
      <c r="F50" s="45"/>
      <c r="G50" s="45"/>
      <c r="H50" s="45"/>
      <c r="I50" s="45"/>
      <c r="J50" s="45"/>
      <c r="K50" s="45"/>
      <c r="L50" s="47"/>
      <c r="M50" s="47" t="str">
        <f t="shared" si="1"/>
        <v/>
      </c>
      <c r="N50" s="47"/>
      <c r="O50" s="47"/>
      <c r="P50" s="47"/>
      <c r="Q50" s="45" t="str">
        <f t="shared" si="0"/>
        <v/>
      </c>
      <c r="R50" s="31" t="str">
        <f t="shared" si="2"/>
        <v>Offen</v>
      </c>
    </row>
    <row r="51" spans="1:18" s="8" customFormat="1" ht="16.7" customHeight="1">
      <c r="A51" s="31" t="s">
        <v>158</v>
      </c>
      <c r="B51" s="33" t="s">
        <v>145</v>
      </c>
      <c r="C51" s="31" t="s">
        <v>159</v>
      </c>
      <c r="D51" s="31" t="s">
        <v>160</v>
      </c>
      <c r="E51" s="45" t="s">
        <v>25</v>
      </c>
      <c r="F51" s="45"/>
      <c r="G51" s="45"/>
      <c r="H51" s="45"/>
      <c r="I51" s="45"/>
      <c r="J51" s="45"/>
      <c r="K51" s="45"/>
      <c r="L51" s="47"/>
      <c r="M51" s="47" t="str">
        <f t="shared" si="1"/>
        <v/>
      </c>
      <c r="N51" s="47"/>
      <c r="O51" s="47"/>
      <c r="P51" s="47"/>
      <c r="Q51" s="45" t="str">
        <f t="shared" si="0"/>
        <v/>
      </c>
      <c r="R51" s="31" t="str">
        <f t="shared" si="2"/>
        <v>Offen</v>
      </c>
    </row>
    <row r="52" spans="1:18" s="8" customFormat="1" ht="16.7" customHeight="1">
      <c r="A52" s="31" t="s">
        <v>161</v>
      </c>
      <c r="B52" s="34" t="s">
        <v>162</v>
      </c>
      <c r="C52" s="31" t="s">
        <v>163</v>
      </c>
      <c r="D52" s="31" t="s">
        <v>164</v>
      </c>
      <c r="E52" s="45" t="s">
        <v>25</v>
      </c>
      <c r="F52" s="45"/>
      <c r="G52" s="45"/>
      <c r="H52" s="45"/>
      <c r="I52" s="45"/>
      <c r="J52" s="45"/>
      <c r="K52" s="45"/>
      <c r="L52" s="47"/>
      <c r="M52" s="47" t="str">
        <f t="shared" si="1"/>
        <v/>
      </c>
      <c r="N52" s="47"/>
      <c r="O52" s="47"/>
      <c r="P52" s="47"/>
      <c r="Q52" s="45" t="str">
        <f t="shared" si="0"/>
        <v/>
      </c>
      <c r="R52" s="31" t="str">
        <f t="shared" si="2"/>
        <v>Offen</v>
      </c>
    </row>
    <row r="53" spans="1:18" s="8" customFormat="1" ht="16.7" customHeight="1">
      <c r="A53" s="31" t="s">
        <v>165</v>
      </c>
      <c r="B53" s="34" t="s">
        <v>162</v>
      </c>
      <c r="C53" s="31" t="s">
        <v>166</v>
      </c>
      <c r="D53" s="31" t="s">
        <v>167</v>
      </c>
      <c r="E53" s="45" t="s">
        <v>25</v>
      </c>
      <c r="F53" s="45"/>
      <c r="G53" s="45"/>
      <c r="H53" s="45"/>
      <c r="I53" s="45"/>
      <c r="J53" s="45"/>
      <c r="K53" s="45"/>
      <c r="L53" s="47"/>
      <c r="M53" s="47" t="str">
        <f t="shared" si="1"/>
        <v/>
      </c>
      <c r="N53" s="47"/>
      <c r="O53" s="47"/>
      <c r="P53" s="47"/>
      <c r="Q53" s="45" t="str">
        <f t="shared" si="0"/>
        <v/>
      </c>
      <c r="R53" s="31" t="str">
        <f t="shared" si="2"/>
        <v>Offen</v>
      </c>
    </row>
    <row r="54" spans="1:18" s="8" customFormat="1" ht="16.7" customHeight="1">
      <c r="A54" s="31" t="s">
        <v>168</v>
      </c>
      <c r="B54" s="34" t="s">
        <v>162</v>
      </c>
      <c r="C54" s="31" t="s">
        <v>169</v>
      </c>
      <c r="D54" s="31" t="s">
        <v>170</v>
      </c>
      <c r="E54" s="45" t="s">
        <v>25</v>
      </c>
      <c r="F54" s="45"/>
      <c r="G54" s="45"/>
      <c r="H54" s="45"/>
      <c r="I54" s="45"/>
      <c r="J54" s="45"/>
      <c r="K54" s="45"/>
      <c r="L54" s="47"/>
      <c r="M54" s="47" t="str">
        <f t="shared" si="1"/>
        <v/>
      </c>
      <c r="N54" s="47"/>
      <c r="O54" s="47"/>
      <c r="P54" s="47"/>
      <c r="Q54" s="45" t="str">
        <f t="shared" si="0"/>
        <v/>
      </c>
      <c r="R54" s="31" t="str">
        <f t="shared" si="2"/>
        <v>Offen</v>
      </c>
    </row>
    <row r="55" spans="1:18" s="8" customFormat="1" ht="16.7" customHeight="1">
      <c r="A55" s="31" t="s">
        <v>171</v>
      </c>
      <c r="B55" s="34" t="s">
        <v>162</v>
      </c>
      <c r="C55" s="31" t="s">
        <v>172</v>
      </c>
      <c r="D55" s="31" t="s">
        <v>173</v>
      </c>
      <c r="E55" s="45" t="s">
        <v>25</v>
      </c>
      <c r="F55" s="45"/>
      <c r="G55" s="45"/>
      <c r="H55" s="45"/>
      <c r="I55" s="45"/>
      <c r="J55" s="45"/>
      <c r="K55" s="45"/>
      <c r="L55" s="47"/>
      <c r="M55" s="47" t="str">
        <f t="shared" si="1"/>
        <v/>
      </c>
      <c r="N55" s="47"/>
      <c r="O55" s="47"/>
      <c r="P55" s="47"/>
      <c r="Q55" s="45" t="str">
        <f t="shared" si="0"/>
        <v/>
      </c>
      <c r="R55" s="31" t="str">
        <f t="shared" si="2"/>
        <v>Offen</v>
      </c>
    </row>
    <row r="56" spans="1:18" s="8" customFormat="1" ht="16.7" customHeight="1">
      <c r="A56" s="31" t="s">
        <v>174</v>
      </c>
      <c r="B56" s="34" t="s">
        <v>162</v>
      </c>
      <c r="C56" s="31" t="s">
        <v>175</v>
      </c>
      <c r="D56" s="31" t="s">
        <v>167</v>
      </c>
      <c r="E56" s="45" t="s">
        <v>25</v>
      </c>
      <c r="F56" s="45"/>
      <c r="G56" s="45"/>
      <c r="H56" s="45"/>
      <c r="I56" s="45"/>
      <c r="J56" s="45"/>
      <c r="K56" s="45"/>
      <c r="L56" s="47"/>
      <c r="M56" s="47" t="str">
        <f t="shared" si="1"/>
        <v/>
      </c>
      <c r="N56" s="47"/>
      <c r="O56" s="47"/>
      <c r="P56" s="47"/>
      <c r="Q56" s="45" t="str">
        <f t="shared" si="0"/>
        <v/>
      </c>
      <c r="R56" s="31" t="str">
        <f t="shared" si="2"/>
        <v>Offen</v>
      </c>
    </row>
    <row r="57" spans="1:18" s="8" customFormat="1" ht="16.7" customHeight="1">
      <c r="A57" s="31" t="s">
        <v>176</v>
      </c>
      <c r="B57" s="34" t="s">
        <v>162</v>
      </c>
      <c r="C57" s="31" t="s">
        <v>177</v>
      </c>
      <c r="D57" s="31" t="s">
        <v>178</v>
      </c>
      <c r="E57" s="45" t="s">
        <v>25</v>
      </c>
      <c r="F57" s="45"/>
      <c r="G57" s="45"/>
      <c r="H57" s="45"/>
      <c r="I57" s="45"/>
      <c r="J57" s="45"/>
      <c r="K57" s="45"/>
      <c r="L57" s="47"/>
      <c r="M57" s="47" t="str">
        <f t="shared" si="1"/>
        <v/>
      </c>
      <c r="N57" s="47"/>
      <c r="O57" s="47"/>
      <c r="P57" s="47"/>
      <c r="Q57" s="45" t="str">
        <f t="shared" si="0"/>
        <v/>
      </c>
      <c r="R57" s="31" t="str">
        <f t="shared" si="2"/>
        <v>Offen</v>
      </c>
    </row>
    <row r="58" spans="1:18" s="8" customFormat="1" ht="16.7" customHeight="1">
      <c r="A58" s="31" t="s">
        <v>179</v>
      </c>
      <c r="B58" s="34" t="s">
        <v>162</v>
      </c>
      <c r="C58" s="31" t="s">
        <v>180</v>
      </c>
      <c r="D58" s="31" t="s">
        <v>181</v>
      </c>
      <c r="E58" s="45" t="s">
        <v>25</v>
      </c>
      <c r="F58" s="45"/>
      <c r="G58" s="45"/>
      <c r="H58" s="45"/>
      <c r="I58" s="45"/>
      <c r="J58" s="45"/>
      <c r="K58" s="45"/>
      <c r="L58" s="47"/>
      <c r="M58" s="47" t="str">
        <f t="shared" si="1"/>
        <v/>
      </c>
      <c r="N58" s="47"/>
      <c r="O58" s="47"/>
      <c r="P58" s="47"/>
      <c r="Q58" s="45" t="str">
        <f t="shared" si="0"/>
        <v/>
      </c>
      <c r="R58" s="31" t="str">
        <f t="shared" si="2"/>
        <v>Offen</v>
      </c>
    </row>
    <row r="59" spans="1:18" s="8" customFormat="1" ht="16.7" customHeight="1">
      <c r="A59" s="31" t="s">
        <v>182</v>
      </c>
      <c r="B59" s="34" t="s">
        <v>162</v>
      </c>
      <c r="C59" s="31" t="s">
        <v>183</v>
      </c>
      <c r="D59" s="31" t="s">
        <v>160</v>
      </c>
      <c r="E59" s="45" t="s">
        <v>25</v>
      </c>
      <c r="F59" s="45"/>
      <c r="G59" s="45"/>
      <c r="H59" s="45"/>
      <c r="I59" s="45"/>
      <c r="J59" s="45"/>
      <c r="K59" s="45"/>
      <c r="L59" s="47"/>
      <c r="M59" s="47" t="str">
        <f t="shared" si="1"/>
        <v/>
      </c>
      <c r="N59" s="47"/>
      <c r="O59" s="47"/>
      <c r="P59" s="47"/>
      <c r="Q59" s="45" t="str">
        <f t="shared" si="0"/>
        <v/>
      </c>
      <c r="R59" s="31" t="str">
        <f t="shared" si="2"/>
        <v>Offen</v>
      </c>
    </row>
    <row r="60" spans="1:18" s="8" customFormat="1" ht="16.7" customHeight="1">
      <c r="A60" s="31" t="s">
        <v>184</v>
      </c>
      <c r="B60" s="34" t="s">
        <v>162</v>
      </c>
      <c r="C60" s="31" t="s">
        <v>185</v>
      </c>
      <c r="D60" s="31" t="s">
        <v>186</v>
      </c>
      <c r="E60" s="45" t="s">
        <v>25</v>
      </c>
      <c r="F60" s="45"/>
      <c r="G60" s="45"/>
      <c r="H60" s="45"/>
      <c r="I60" s="45"/>
      <c r="J60" s="45"/>
      <c r="K60" s="45"/>
      <c r="L60" s="47"/>
      <c r="M60" s="47" t="str">
        <f t="shared" si="1"/>
        <v/>
      </c>
      <c r="N60" s="47"/>
      <c r="O60" s="47"/>
      <c r="P60" s="47"/>
      <c r="Q60" s="45" t="str">
        <f t="shared" si="0"/>
        <v/>
      </c>
      <c r="R60" s="31" t="str">
        <f t="shared" si="2"/>
        <v>Offen</v>
      </c>
    </row>
    <row r="61" spans="1:18" s="8" customFormat="1" ht="16.7" customHeight="1">
      <c r="A61" s="31" t="s">
        <v>187</v>
      </c>
      <c r="B61" s="33" t="s">
        <v>188</v>
      </c>
      <c r="C61" s="31" t="s">
        <v>189</v>
      </c>
      <c r="D61" s="31" t="s">
        <v>85</v>
      </c>
      <c r="E61" s="45" t="s">
        <v>25</v>
      </c>
      <c r="F61" s="45"/>
      <c r="G61" s="45"/>
      <c r="H61" s="45"/>
      <c r="I61" s="45"/>
      <c r="J61" s="45"/>
      <c r="K61" s="45"/>
      <c r="L61" s="47"/>
      <c r="M61" s="47" t="str">
        <f t="shared" si="1"/>
        <v/>
      </c>
      <c r="N61" s="47"/>
      <c r="O61" s="47"/>
      <c r="P61" s="47"/>
      <c r="Q61" s="45" t="str">
        <f t="shared" si="0"/>
        <v/>
      </c>
      <c r="R61" s="31" t="str">
        <f t="shared" si="2"/>
        <v>Offen</v>
      </c>
    </row>
    <row r="62" spans="1:18" s="8" customFormat="1" ht="16.7" customHeight="1">
      <c r="A62" s="31" t="s">
        <v>190</v>
      </c>
      <c r="B62" s="33" t="s">
        <v>188</v>
      </c>
      <c r="C62" s="31" t="s">
        <v>191</v>
      </c>
      <c r="D62" s="31" t="s">
        <v>85</v>
      </c>
      <c r="E62" s="45" t="s">
        <v>25</v>
      </c>
      <c r="F62" s="45"/>
      <c r="G62" s="45"/>
      <c r="H62" s="45"/>
      <c r="I62" s="45"/>
      <c r="J62" s="45"/>
      <c r="K62" s="45"/>
      <c r="L62" s="47"/>
      <c r="M62" s="47" t="str">
        <f t="shared" si="1"/>
        <v/>
      </c>
      <c r="N62" s="47"/>
      <c r="O62" s="47"/>
      <c r="P62" s="47"/>
      <c r="Q62" s="45" t="str">
        <f t="shared" si="0"/>
        <v/>
      </c>
      <c r="R62" s="31" t="str">
        <f t="shared" si="2"/>
        <v>Offen</v>
      </c>
    </row>
    <row r="63" spans="1:18" s="8" customFormat="1" ht="16.7" customHeight="1">
      <c r="A63" s="31" t="s">
        <v>192</v>
      </c>
      <c r="B63" s="33" t="s">
        <v>188</v>
      </c>
      <c r="C63" s="31" t="s">
        <v>193</v>
      </c>
      <c r="D63" s="31" t="s">
        <v>194</v>
      </c>
      <c r="E63" s="45" t="s">
        <v>25</v>
      </c>
      <c r="F63" s="45"/>
      <c r="G63" s="45"/>
      <c r="H63" s="45"/>
      <c r="I63" s="45"/>
      <c r="J63" s="45"/>
      <c r="K63" s="45"/>
      <c r="L63" s="47"/>
      <c r="M63" s="47" t="str">
        <f t="shared" si="1"/>
        <v/>
      </c>
      <c r="N63" s="47"/>
      <c r="O63" s="47"/>
      <c r="P63" s="47"/>
      <c r="Q63" s="45" t="str">
        <f t="shared" si="0"/>
        <v/>
      </c>
      <c r="R63" s="31" t="str">
        <f t="shared" si="2"/>
        <v>Offen</v>
      </c>
    </row>
    <row r="64" spans="1:18" s="8" customFormat="1" ht="16.7" customHeight="1">
      <c r="A64" s="31" t="s">
        <v>195</v>
      </c>
      <c r="B64" s="33" t="s">
        <v>188</v>
      </c>
      <c r="C64" s="31" t="s">
        <v>196</v>
      </c>
      <c r="D64" s="31" t="s">
        <v>197</v>
      </c>
      <c r="E64" s="45" t="s">
        <v>25</v>
      </c>
      <c r="F64" s="45"/>
      <c r="G64" s="45"/>
      <c r="H64" s="45"/>
      <c r="I64" s="45"/>
      <c r="J64" s="45"/>
      <c r="K64" s="45"/>
      <c r="L64" s="47"/>
      <c r="M64" s="47" t="str">
        <f t="shared" si="1"/>
        <v/>
      </c>
      <c r="N64" s="47"/>
      <c r="O64" s="47"/>
      <c r="P64" s="47"/>
      <c r="Q64" s="45" t="str">
        <f t="shared" si="0"/>
        <v/>
      </c>
      <c r="R64" s="31" t="str">
        <f t="shared" si="2"/>
        <v>Offen</v>
      </c>
    </row>
    <row r="65" spans="1:18" s="8" customFormat="1" ht="16.7" customHeight="1">
      <c r="A65" s="31" t="s">
        <v>198</v>
      </c>
      <c r="B65" s="33" t="s">
        <v>188</v>
      </c>
      <c r="C65" s="31" t="s">
        <v>199</v>
      </c>
      <c r="D65" s="31" t="s">
        <v>194</v>
      </c>
      <c r="E65" s="45" t="s">
        <v>25</v>
      </c>
      <c r="F65" s="45"/>
      <c r="G65" s="45"/>
      <c r="H65" s="45"/>
      <c r="I65" s="45"/>
      <c r="J65" s="45"/>
      <c r="K65" s="45"/>
      <c r="L65" s="47"/>
      <c r="M65" s="47" t="str">
        <f t="shared" si="1"/>
        <v/>
      </c>
      <c r="N65" s="47"/>
      <c r="O65" s="47"/>
      <c r="P65" s="47"/>
      <c r="Q65" s="45" t="str">
        <f t="shared" si="0"/>
        <v/>
      </c>
      <c r="R65" s="31" t="str">
        <f t="shared" si="2"/>
        <v>Offen</v>
      </c>
    </row>
    <row r="66" spans="1:18" s="8" customFormat="1" ht="16.7" customHeight="1">
      <c r="A66" s="31" t="s">
        <v>200</v>
      </c>
      <c r="B66" s="33" t="s">
        <v>188</v>
      </c>
      <c r="C66" s="31" t="s">
        <v>201</v>
      </c>
      <c r="D66" s="31" t="s">
        <v>202</v>
      </c>
      <c r="E66" s="45" t="s">
        <v>25</v>
      </c>
      <c r="F66" s="45"/>
      <c r="G66" s="45"/>
      <c r="H66" s="45"/>
      <c r="I66" s="45"/>
      <c r="J66" s="45"/>
      <c r="K66" s="45"/>
      <c r="L66" s="47"/>
      <c r="M66" s="47" t="str">
        <f t="shared" si="1"/>
        <v/>
      </c>
      <c r="N66" s="47"/>
      <c r="O66" s="47"/>
      <c r="P66" s="47"/>
      <c r="Q66" s="45" t="str">
        <f t="shared" si="0"/>
        <v/>
      </c>
      <c r="R66" s="31" t="str">
        <f t="shared" si="2"/>
        <v>Offen</v>
      </c>
    </row>
    <row r="67" spans="1:18" s="8" customFormat="1" ht="16.7" customHeight="1">
      <c r="A67" s="31" t="s">
        <v>203</v>
      </c>
      <c r="B67" s="33" t="s">
        <v>188</v>
      </c>
      <c r="C67" s="31" t="s">
        <v>204</v>
      </c>
      <c r="D67" s="31" t="s">
        <v>205</v>
      </c>
      <c r="E67" s="45" t="s">
        <v>25</v>
      </c>
      <c r="F67" s="45"/>
      <c r="G67" s="45"/>
      <c r="H67" s="45"/>
      <c r="I67" s="45"/>
      <c r="J67" s="45"/>
      <c r="K67" s="45"/>
      <c r="L67" s="47"/>
      <c r="M67" s="47" t="str">
        <f t="shared" si="1"/>
        <v/>
      </c>
      <c r="N67" s="47"/>
      <c r="O67" s="47"/>
      <c r="P67" s="47"/>
      <c r="Q67" s="45" t="str">
        <f t="shared" si="0"/>
        <v/>
      </c>
      <c r="R67" s="31" t="str">
        <f t="shared" si="2"/>
        <v>Offen</v>
      </c>
    </row>
    <row r="68" spans="1:18" s="8" customFormat="1" ht="16.7" customHeight="1">
      <c r="A68" s="31" t="s">
        <v>206</v>
      </c>
      <c r="B68" s="33" t="s">
        <v>188</v>
      </c>
      <c r="C68" s="31" t="s">
        <v>207</v>
      </c>
      <c r="D68" s="31" t="s">
        <v>208</v>
      </c>
      <c r="E68" s="45" t="s">
        <v>25</v>
      </c>
      <c r="F68" s="45"/>
      <c r="G68" s="45"/>
      <c r="H68" s="45"/>
      <c r="I68" s="45"/>
      <c r="J68" s="45"/>
      <c r="K68" s="45"/>
      <c r="L68" s="47"/>
      <c r="M68" s="47" t="str">
        <f t="shared" si="1"/>
        <v/>
      </c>
      <c r="N68" s="47"/>
      <c r="O68" s="47"/>
      <c r="P68" s="47"/>
      <c r="Q68" s="45" t="str">
        <f t="shared" ref="Q68:Q110" si="3">IF(ISNUMBER(L68),"Offen","")</f>
        <v/>
      </c>
      <c r="R68" s="31" t="str">
        <f t="shared" si="2"/>
        <v>Offen</v>
      </c>
    </row>
    <row r="69" spans="1:18" s="8" customFormat="1" ht="16.7" customHeight="1">
      <c r="A69" s="31" t="s">
        <v>209</v>
      </c>
      <c r="B69" s="33" t="s">
        <v>188</v>
      </c>
      <c r="C69" s="31" t="s">
        <v>210</v>
      </c>
      <c r="D69" s="31" t="s">
        <v>211</v>
      </c>
      <c r="E69" s="45" t="s">
        <v>25</v>
      </c>
      <c r="F69" s="45"/>
      <c r="G69" s="45"/>
      <c r="H69" s="45"/>
      <c r="I69" s="45"/>
      <c r="J69" s="45"/>
      <c r="K69" s="45"/>
      <c r="L69" s="47"/>
      <c r="M69" s="47" t="str">
        <f t="shared" ref="M69:M110" si="4">IF(ISNUMBER(L69),EDATE(L69,1),"")</f>
        <v/>
      </c>
      <c r="N69" s="47"/>
      <c r="O69" s="47"/>
      <c r="P69" s="47"/>
      <c r="Q69" s="45" t="str">
        <f t="shared" si="3"/>
        <v/>
      </c>
      <c r="R69" s="31" t="str">
        <f t="shared" ref="R69:R110" si="5">IF(E69="Nicht anwendbar","N. a.",IF(E69="Erfüllt","Abgeschlossen",IF(E69="Mangel",IF(Q69="Wirksam","Abgeschlossen","Offen"),"Offen")))</f>
        <v>Offen</v>
      </c>
    </row>
    <row r="70" spans="1:18" s="8" customFormat="1" ht="16.7" customHeight="1">
      <c r="A70" s="31" t="s">
        <v>212</v>
      </c>
      <c r="B70" s="33" t="s">
        <v>188</v>
      </c>
      <c r="C70" s="31" t="s">
        <v>213</v>
      </c>
      <c r="D70" s="31" t="s">
        <v>214</v>
      </c>
      <c r="E70" s="45" t="s">
        <v>25</v>
      </c>
      <c r="F70" s="45"/>
      <c r="G70" s="45"/>
      <c r="H70" s="45"/>
      <c r="I70" s="45"/>
      <c r="J70" s="45"/>
      <c r="K70" s="45"/>
      <c r="L70" s="47"/>
      <c r="M70" s="47" t="str">
        <f t="shared" si="4"/>
        <v/>
      </c>
      <c r="N70" s="47"/>
      <c r="O70" s="47"/>
      <c r="P70" s="47"/>
      <c r="Q70" s="45" t="str">
        <f t="shared" si="3"/>
        <v/>
      </c>
      <c r="R70" s="31" t="str">
        <f t="shared" si="5"/>
        <v>Offen</v>
      </c>
    </row>
    <row r="71" spans="1:18" s="8" customFormat="1" ht="16.7" customHeight="1">
      <c r="A71" s="31" t="s">
        <v>215</v>
      </c>
      <c r="B71" s="34" t="s">
        <v>216</v>
      </c>
      <c r="C71" s="31" t="s">
        <v>217</v>
      </c>
      <c r="D71" s="31" t="s">
        <v>218</v>
      </c>
      <c r="E71" s="45" t="s">
        <v>25</v>
      </c>
      <c r="F71" s="45"/>
      <c r="G71" s="45"/>
      <c r="H71" s="45"/>
      <c r="I71" s="45"/>
      <c r="J71" s="45"/>
      <c r="K71" s="45"/>
      <c r="L71" s="47"/>
      <c r="M71" s="47" t="str">
        <f t="shared" si="4"/>
        <v/>
      </c>
      <c r="N71" s="47"/>
      <c r="O71" s="47"/>
      <c r="P71" s="47"/>
      <c r="Q71" s="45" t="str">
        <f t="shared" si="3"/>
        <v/>
      </c>
      <c r="R71" s="31" t="str">
        <f t="shared" si="5"/>
        <v>Offen</v>
      </c>
    </row>
    <row r="72" spans="1:18" s="8" customFormat="1" ht="16.7" customHeight="1">
      <c r="A72" s="31" t="s">
        <v>219</v>
      </c>
      <c r="B72" s="34" t="s">
        <v>216</v>
      </c>
      <c r="C72" s="31" t="s">
        <v>220</v>
      </c>
      <c r="D72" s="31" t="s">
        <v>221</v>
      </c>
      <c r="E72" s="45" t="s">
        <v>25</v>
      </c>
      <c r="F72" s="45"/>
      <c r="G72" s="45"/>
      <c r="H72" s="45"/>
      <c r="I72" s="45"/>
      <c r="J72" s="45"/>
      <c r="K72" s="45"/>
      <c r="L72" s="47"/>
      <c r="M72" s="47" t="str">
        <f t="shared" si="4"/>
        <v/>
      </c>
      <c r="N72" s="47"/>
      <c r="O72" s="47"/>
      <c r="P72" s="47"/>
      <c r="Q72" s="45" t="str">
        <f t="shared" si="3"/>
        <v/>
      </c>
      <c r="R72" s="31" t="str">
        <f t="shared" si="5"/>
        <v>Offen</v>
      </c>
    </row>
    <row r="73" spans="1:18" s="8" customFormat="1" ht="16.7" customHeight="1">
      <c r="A73" s="31" t="s">
        <v>222</v>
      </c>
      <c r="B73" s="34" t="s">
        <v>216</v>
      </c>
      <c r="C73" s="31" t="s">
        <v>223</v>
      </c>
      <c r="D73" s="31" t="s">
        <v>224</v>
      </c>
      <c r="E73" s="45" t="s">
        <v>25</v>
      </c>
      <c r="F73" s="45"/>
      <c r="G73" s="45"/>
      <c r="H73" s="45"/>
      <c r="I73" s="45"/>
      <c r="J73" s="45"/>
      <c r="K73" s="45"/>
      <c r="L73" s="47"/>
      <c r="M73" s="47" t="str">
        <f t="shared" si="4"/>
        <v/>
      </c>
      <c r="N73" s="47"/>
      <c r="O73" s="47"/>
      <c r="P73" s="47"/>
      <c r="Q73" s="45" t="str">
        <f t="shared" si="3"/>
        <v/>
      </c>
      <c r="R73" s="31" t="str">
        <f t="shared" si="5"/>
        <v>Offen</v>
      </c>
    </row>
    <row r="74" spans="1:18" s="8" customFormat="1" ht="16.7" customHeight="1">
      <c r="A74" s="31" t="s">
        <v>225</v>
      </c>
      <c r="B74" s="34" t="s">
        <v>216</v>
      </c>
      <c r="C74" s="31" t="s">
        <v>226</v>
      </c>
      <c r="D74" s="31" t="s">
        <v>227</v>
      </c>
      <c r="E74" s="45" t="s">
        <v>25</v>
      </c>
      <c r="F74" s="45"/>
      <c r="G74" s="45"/>
      <c r="H74" s="45"/>
      <c r="I74" s="45"/>
      <c r="J74" s="45"/>
      <c r="K74" s="45"/>
      <c r="L74" s="47"/>
      <c r="M74" s="47" t="str">
        <f t="shared" si="4"/>
        <v/>
      </c>
      <c r="N74" s="47"/>
      <c r="O74" s="47"/>
      <c r="P74" s="47"/>
      <c r="Q74" s="45" t="str">
        <f t="shared" si="3"/>
        <v/>
      </c>
      <c r="R74" s="31" t="str">
        <f t="shared" si="5"/>
        <v>Offen</v>
      </c>
    </row>
    <row r="75" spans="1:18" s="8" customFormat="1" ht="16.7" customHeight="1">
      <c r="A75" s="31" t="s">
        <v>228</v>
      </c>
      <c r="B75" s="34" t="s">
        <v>216</v>
      </c>
      <c r="C75" s="31" t="s">
        <v>229</v>
      </c>
      <c r="D75" s="31" t="s">
        <v>230</v>
      </c>
      <c r="E75" s="45" t="s">
        <v>25</v>
      </c>
      <c r="F75" s="45"/>
      <c r="G75" s="45"/>
      <c r="H75" s="45"/>
      <c r="I75" s="45"/>
      <c r="J75" s="45"/>
      <c r="K75" s="45"/>
      <c r="L75" s="47"/>
      <c r="M75" s="47" t="str">
        <f t="shared" si="4"/>
        <v/>
      </c>
      <c r="N75" s="47"/>
      <c r="O75" s="47"/>
      <c r="P75" s="47"/>
      <c r="Q75" s="45" t="str">
        <f t="shared" si="3"/>
        <v/>
      </c>
      <c r="R75" s="31" t="str">
        <f t="shared" si="5"/>
        <v>Offen</v>
      </c>
    </row>
    <row r="76" spans="1:18" s="8" customFormat="1" ht="16.7" customHeight="1">
      <c r="A76" s="31" t="s">
        <v>231</v>
      </c>
      <c r="B76" s="34" t="s">
        <v>216</v>
      </c>
      <c r="C76" s="31" t="s">
        <v>232</v>
      </c>
      <c r="D76" s="31" t="s">
        <v>143</v>
      </c>
      <c r="E76" s="45" t="s">
        <v>25</v>
      </c>
      <c r="F76" s="45"/>
      <c r="G76" s="45"/>
      <c r="H76" s="45"/>
      <c r="I76" s="45"/>
      <c r="J76" s="45"/>
      <c r="K76" s="45"/>
      <c r="L76" s="47"/>
      <c r="M76" s="47" t="str">
        <f t="shared" si="4"/>
        <v/>
      </c>
      <c r="N76" s="47"/>
      <c r="O76" s="47"/>
      <c r="P76" s="47"/>
      <c r="Q76" s="45" t="str">
        <f t="shared" si="3"/>
        <v/>
      </c>
      <c r="R76" s="31" t="str">
        <f t="shared" si="5"/>
        <v>Offen</v>
      </c>
    </row>
    <row r="77" spans="1:18" s="8" customFormat="1" ht="16.7" customHeight="1">
      <c r="A77" s="31" t="s">
        <v>233</v>
      </c>
      <c r="B77" s="33" t="s">
        <v>234</v>
      </c>
      <c r="C77" s="31" t="s">
        <v>235</v>
      </c>
      <c r="D77" s="31" t="s">
        <v>236</v>
      </c>
      <c r="E77" s="45" t="s">
        <v>25</v>
      </c>
      <c r="F77" s="45"/>
      <c r="G77" s="45"/>
      <c r="H77" s="45"/>
      <c r="I77" s="45"/>
      <c r="J77" s="45"/>
      <c r="K77" s="45"/>
      <c r="L77" s="47"/>
      <c r="M77" s="47" t="str">
        <f t="shared" si="4"/>
        <v/>
      </c>
      <c r="N77" s="47"/>
      <c r="O77" s="47"/>
      <c r="P77" s="47"/>
      <c r="Q77" s="45" t="str">
        <f t="shared" si="3"/>
        <v/>
      </c>
      <c r="R77" s="31" t="str">
        <f t="shared" si="5"/>
        <v>Offen</v>
      </c>
    </row>
    <row r="78" spans="1:18" s="8" customFormat="1" ht="16.7" customHeight="1">
      <c r="A78" s="31" t="s">
        <v>237</v>
      </c>
      <c r="B78" s="33" t="s">
        <v>234</v>
      </c>
      <c r="C78" s="31" t="s">
        <v>238</v>
      </c>
      <c r="D78" s="31" t="s">
        <v>239</v>
      </c>
      <c r="E78" s="45" t="s">
        <v>25</v>
      </c>
      <c r="F78" s="45"/>
      <c r="G78" s="45"/>
      <c r="H78" s="45"/>
      <c r="I78" s="45"/>
      <c r="J78" s="45"/>
      <c r="K78" s="45"/>
      <c r="L78" s="47"/>
      <c r="M78" s="47" t="str">
        <f t="shared" si="4"/>
        <v/>
      </c>
      <c r="N78" s="47"/>
      <c r="O78" s="47"/>
      <c r="P78" s="47"/>
      <c r="Q78" s="45" t="str">
        <f t="shared" si="3"/>
        <v/>
      </c>
      <c r="R78" s="31" t="str">
        <f t="shared" si="5"/>
        <v>Offen</v>
      </c>
    </row>
    <row r="79" spans="1:18" s="8" customFormat="1" ht="16.7" customHeight="1">
      <c r="A79" s="31" t="s">
        <v>240</v>
      </c>
      <c r="B79" s="33" t="s">
        <v>234</v>
      </c>
      <c r="C79" s="31" t="s">
        <v>241</v>
      </c>
      <c r="D79" s="31" t="s">
        <v>242</v>
      </c>
      <c r="E79" s="45" t="s">
        <v>25</v>
      </c>
      <c r="F79" s="45"/>
      <c r="G79" s="45"/>
      <c r="H79" s="45"/>
      <c r="I79" s="45"/>
      <c r="J79" s="45"/>
      <c r="K79" s="45"/>
      <c r="L79" s="47"/>
      <c r="M79" s="47" t="str">
        <f t="shared" si="4"/>
        <v/>
      </c>
      <c r="N79" s="47"/>
      <c r="O79" s="47"/>
      <c r="P79" s="47"/>
      <c r="Q79" s="45" t="str">
        <f t="shared" si="3"/>
        <v/>
      </c>
      <c r="R79" s="31" t="str">
        <f t="shared" si="5"/>
        <v>Offen</v>
      </c>
    </row>
    <row r="80" spans="1:18" s="8" customFormat="1" ht="16.7" customHeight="1">
      <c r="A80" s="31" t="s">
        <v>243</v>
      </c>
      <c r="B80" s="33" t="s">
        <v>234</v>
      </c>
      <c r="C80" s="31" t="s">
        <v>244</v>
      </c>
      <c r="D80" s="31" t="s">
        <v>64</v>
      </c>
      <c r="E80" s="45" t="s">
        <v>25</v>
      </c>
      <c r="F80" s="45"/>
      <c r="G80" s="45"/>
      <c r="H80" s="45"/>
      <c r="I80" s="45"/>
      <c r="J80" s="45"/>
      <c r="K80" s="45"/>
      <c r="L80" s="47"/>
      <c r="M80" s="47" t="str">
        <f t="shared" si="4"/>
        <v/>
      </c>
      <c r="N80" s="47"/>
      <c r="O80" s="47"/>
      <c r="P80" s="47"/>
      <c r="Q80" s="45" t="str">
        <f t="shared" si="3"/>
        <v/>
      </c>
      <c r="R80" s="31" t="str">
        <f t="shared" si="5"/>
        <v>Offen</v>
      </c>
    </row>
    <row r="81" spans="1:18" s="8" customFormat="1" ht="16.7" customHeight="1">
      <c r="A81" s="31" t="s">
        <v>245</v>
      </c>
      <c r="B81" s="33" t="s">
        <v>234</v>
      </c>
      <c r="C81" s="31" t="s">
        <v>246</v>
      </c>
      <c r="D81" s="31" t="s">
        <v>94</v>
      </c>
      <c r="E81" s="45" t="s">
        <v>25</v>
      </c>
      <c r="F81" s="45"/>
      <c r="G81" s="45"/>
      <c r="H81" s="45"/>
      <c r="I81" s="45"/>
      <c r="J81" s="45"/>
      <c r="K81" s="45"/>
      <c r="L81" s="47"/>
      <c r="M81" s="47" t="str">
        <f t="shared" si="4"/>
        <v/>
      </c>
      <c r="N81" s="47"/>
      <c r="O81" s="47"/>
      <c r="P81" s="47"/>
      <c r="Q81" s="45" t="str">
        <f t="shared" si="3"/>
        <v/>
      </c>
      <c r="R81" s="31" t="str">
        <f t="shared" si="5"/>
        <v>Offen</v>
      </c>
    </row>
    <row r="82" spans="1:18" s="8" customFormat="1" ht="16.7" customHeight="1">
      <c r="A82" s="31" t="s">
        <v>247</v>
      </c>
      <c r="B82" s="33" t="s">
        <v>234</v>
      </c>
      <c r="C82" s="31" t="s">
        <v>248</v>
      </c>
      <c r="D82" s="31" t="s">
        <v>249</v>
      </c>
      <c r="E82" s="45" t="s">
        <v>25</v>
      </c>
      <c r="F82" s="45"/>
      <c r="G82" s="45"/>
      <c r="H82" s="45"/>
      <c r="I82" s="45"/>
      <c r="J82" s="45"/>
      <c r="K82" s="45"/>
      <c r="L82" s="47"/>
      <c r="M82" s="47" t="str">
        <f t="shared" si="4"/>
        <v/>
      </c>
      <c r="N82" s="47"/>
      <c r="O82" s="47"/>
      <c r="P82" s="47"/>
      <c r="Q82" s="45" t="str">
        <f t="shared" si="3"/>
        <v/>
      </c>
      <c r="R82" s="31" t="str">
        <f t="shared" si="5"/>
        <v>Offen</v>
      </c>
    </row>
    <row r="83" spans="1:18" s="8" customFormat="1" ht="16.7" customHeight="1">
      <c r="A83" s="31" t="s">
        <v>250</v>
      </c>
      <c r="B83" s="33" t="s">
        <v>234</v>
      </c>
      <c r="C83" s="31" t="s">
        <v>251</v>
      </c>
      <c r="D83" s="31" t="s">
        <v>252</v>
      </c>
      <c r="E83" s="45" t="s">
        <v>25</v>
      </c>
      <c r="F83" s="45"/>
      <c r="G83" s="45"/>
      <c r="H83" s="45"/>
      <c r="I83" s="45"/>
      <c r="J83" s="45"/>
      <c r="K83" s="45"/>
      <c r="L83" s="47"/>
      <c r="M83" s="47" t="str">
        <f t="shared" si="4"/>
        <v/>
      </c>
      <c r="N83" s="47"/>
      <c r="O83" s="47"/>
      <c r="P83" s="47"/>
      <c r="Q83" s="45" t="str">
        <f t="shared" si="3"/>
        <v/>
      </c>
      <c r="R83" s="31" t="str">
        <f t="shared" si="5"/>
        <v>Offen</v>
      </c>
    </row>
    <row r="84" spans="1:18" s="8" customFormat="1" ht="16.7" customHeight="1">
      <c r="A84" s="31" t="s">
        <v>253</v>
      </c>
      <c r="B84" s="34" t="s">
        <v>254</v>
      </c>
      <c r="C84" s="31" t="s">
        <v>255</v>
      </c>
      <c r="D84" s="31" t="s">
        <v>256</v>
      </c>
      <c r="E84" s="45" t="s">
        <v>25</v>
      </c>
      <c r="F84" s="45"/>
      <c r="G84" s="45"/>
      <c r="H84" s="45"/>
      <c r="I84" s="45"/>
      <c r="J84" s="45"/>
      <c r="K84" s="45"/>
      <c r="L84" s="47"/>
      <c r="M84" s="47" t="str">
        <f t="shared" si="4"/>
        <v/>
      </c>
      <c r="N84" s="47"/>
      <c r="O84" s="47"/>
      <c r="P84" s="47"/>
      <c r="Q84" s="45" t="str">
        <f t="shared" si="3"/>
        <v/>
      </c>
      <c r="R84" s="31" t="str">
        <f t="shared" si="5"/>
        <v>Offen</v>
      </c>
    </row>
    <row r="85" spans="1:18" s="8" customFormat="1" ht="16.7" customHeight="1">
      <c r="A85" s="31" t="s">
        <v>257</v>
      </c>
      <c r="B85" s="34" t="s">
        <v>254</v>
      </c>
      <c r="C85" s="31" t="s">
        <v>258</v>
      </c>
      <c r="D85" s="31" t="s">
        <v>259</v>
      </c>
      <c r="E85" s="45" t="s">
        <v>25</v>
      </c>
      <c r="F85" s="45"/>
      <c r="G85" s="45"/>
      <c r="H85" s="45"/>
      <c r="I85" s="45"/>
      <c r="J85" s="45"/>
      <c r="K85" s="45"/>
      <c r="L85" s="47"/>
      <c r="M85" s="47" t="str">
        <f t="shared" si="4"/>
        <v/>
      </c>
      <c r="N85" s="47"/>
      <c r="O85" s="47"/>
      <c r="P85" s="47"/>
      <c r="Q85" s="45" t="str">
        <f t="shared" si="3"/>
        <v/>
      </c>
      <c r="R85" s="31" t="str">
        <f t="shared" si="5"/>
        <v>Offen</v>
      </c>
    </row>
    <row r="86" spans="1:18" s="8" customFormat="1" ht="16.7" customHeight="1">
      <c r="A86" s="31" t="s">
        <v>260</v>
      </c>
      <c r="B86" s="34" t="s">
        <v>254</v>
      </c>
      <c r="C86" s="31" t="s">
        <v>261</v>
      </c>
      <c r="D86" s="31" t="s">
        <v>56</v>
      </c>
      <c r="E86" s="45" t="s">
        <v>25</v>
      </c>
      <c r="F86" s="45"/>
      <c r="G86" s="45"/>
      <c r="H86" s="45"/>
      <c r="I86" s="45"/>
      <c r="J86" s="45"/>
      <c r="K86" s="45"/>
      <c r="L86" s="47"/>
      <c r="M86" s="47" t="str">
        <f t="shared" si="4"/>
        <v/>
      </c>
      <c r="N86" s="47"/>
      <c r="O86" s="47"/>
      <c r="P86" s="47"/>
      <c r="Q86" s="45" t="str">
        <f t="shared" si="3"/>
        <v/>
      </c>
      <c r="R86" s="31" t="str">
        <f t="shared" si="5"/>
        <v>Offen</v>
      </c>
    </row>
    <row r="87" spans="1:18" s="8" customFormat="1" ht="16.7" customHeight="1">
      <c r="A87" s="31" t="s">
        <v>262</v>
      </c>
      <c r="B87" s="34" t="s">
        <v>254</v>
      </c>
      <c r="C87" s="31" t="s">
        <v>263</v>
      </c>
      <c r="D87" s="31" t="s">
        <v>264</v>
      </c>
      <c r="E87" s="45" t="s">
        <v>25</v>
      </c>
      <c r="F87" s="45"/>
      <c r="G87" s="45"/>
      <c r="H87" s="45"/>
      <c r="I87" s="45"/>
      <c r="J87" s="45"/>
      <c r="K87" s="45"/>
      <c r="L87" s="47"/>
      <c r="M87" s="47" t="str">
        <f t="shared" si="4"/>
        <v/>
      </c>
      <c r="N87" s="47"/>
      <c r="O87" s="47"/>
      <c r="P87" s="47"/>
      <c r="Q87" s="45" t="str">
        <f t="shared" si="3"/>
        <v/>
      </c>
      <c r="R87" s="31" t="str">
        <f t="shared" si="5"/>
        <v>Offen</v>
      </c>
    </row>
    <row r="88" spans="1:18" s="8" customFormat="1" ht="16.7" customHeight="1">
      <c r="A88" s="31" t="s">
        <v>265</v>
      </c>
      <c r="B88" s="34" t="s">
        <v>254</v>
      </c>
      <c r="C88" s="31" t="s">
        <v>266</v>
      </c>
      <c r="D88" s="31" t="s">
        <v>267</v>
      </c>
      <c r="E88" s="45" t="s">
        <v>25</v>
      </c>
      <c r="F88" s="45"/>
      <c r="G88" s="45"/>
      <c r="H88" s="45"/>
      <c r="I88" s="45"/>
      <c r="J88" s="45"/>
      <c r="K88" s="45"/>
      <c r="L88" s="47"/>
      <c r="M88" s="47" t="str">
        <f t="shared" si="4"/>
        <v/>
      </c>
      <c r="N88" s="47"/>
      <c r="O88" s="47"/>
      <c r="P88" s="47"/>
      <c r="Q88" s="45" t="str">
        <f t="shared" si="3"/>
        <v/>
      </c>
      <c r="R88" s="31" t="str">
        <f t="shared" si="5"/>
        <v>Offen</v>
      </c>
    </row>
    <row r="89" spans="1:18" s="8" customFormat="1" ht="16.7" customHeight="1">
      <c r="A89" s="31" t="s">
        <v>268</v>
      </c>
      <c r="B89" s="34" t="s">
        <v>254</v>
      </c>
      <c r="C89" s="31" t="s">
        <v>269</v>
      </c>
      <c r="D89" s="31" t="s">
        <v>270</v>
      </c>
      <c r="E89" s="45" t="s">
        <v>25</v>
      </c>
      <c r="F89" s="45"/>
      <c r="G89" s="45"/>
      <c r="H89" s="45"/>
      <c r="I89" s="45"/>
      <c r="J89" s="45"/>
      <c r="K89" s="45"/>
      <c r="L89" s="47"/>
      <c r="M89" s="47" t="str">
        <f t="shared" si="4"/>
        <v/>
      </c>
      <c r="N89" s="47"/>
      <c r="O89" s="47"/>
      <c r="P89" s="47"/>
      <c r="Q89" s="45" t="str">
        <f t="shared" si="3"/>
        <v/>
      </c>
      <c r="R89" s="31" t="str">
        <f t="shared" si="5"/>
        <v>Offen</v>
      </c>
    </row>
    <row r="90" spans="1:18" s="8" customFormat="1" ht="16.7" customHeight="1">
      <c r="A90" s="31" t="s">
        <v>271</v>
      </c>
      <c r="B90" s="33" t="s">
        <v>272</v>
      </c>
      <c r="C90" s="31" t="s">
        <v>273</v>
      </c>
      <c r="D90" s="31" t="s">
        <v>274</v>
      </c>
      <c r="E90" s="45" t="s">
        <v>25</v>
      </c>
      <c r="F90" s="45"/>
      <c r="G90" s="45"/>
      <c r="H90" s="45"/>
      <c r="I90" s="45"/>
      <c r="J90" s="45"/>
      <c r="K90" s="45"/>
      <c r="L90" s="47"/>
      <c r="M90" s="47" t="str">
        <f t="shared" si="4"/>
        <v/>
      </c>
      <c r="N90" s="47"/>
      <c r="O90" s="47"/>
      <c r="P90" s="47"/>
      <c r="Q90" s="45" t="str">
        <f t="shared" si="3"/>
        <v/>
      </c>
      <c r="R90" s="31" t="str">
        <f t="shared" si="5"/>
        <v>Offen</v>
      </c>
    </row>
    <row r="91" spans="1:18" s="8" customFormat="1" ht="16.7" customHeight="1">
      <c r="A91" s="31" t="s">
        <v>275</v>
      </c>
      <c r="B91" s="33" t="s">
        <v>272</v>
      </c>
      <c r="C91" s="31" t="s">
        <v>276</v>
      </c>
      <c r="D91" s="31" t="s">
        <v>277</v>
      </c>
      <c r="E91" s="45" t="s">
        <v>25</v>
      </c>
      <c r="F91" s="45"/>
      <c r="G91" s="45"/>
      <c r="H91" s="45"/>
      <c r="I91" s="45"/>
      <c r="J91" s="45"/>
      <c r="K91" s="45"/>
      <c r="L91" s="47"/>
      <c r="M91" s="47" t="str">
        <f t="shared" si="4"/>
        <v/>
      </c>
      <c r="N91" s="47"/>
      <c r="O91" s="47"/>
      <c r="P91" s="47"/>
      <c r="Q91" s="45" t="str">
        <f t="shared" si="3"/>
        <v/>
      </c>
      <c r="R91" s="31" t="str">
        <f t="shared" si="5"/>
        <v>Offen</v>
      </c>
    </row>
    <row r="92" spans="1:18" s="8" customFormat="1" ht="16.7" customHeight="1">
      <c r="A92" s="31" t="s">
        <v>278</v>
      </c>
      <c r="B92" s="33" t="s">
        <v>272</v>
      </c>
      <c r="C92" s="31" t="s">
        <v>279</v>
      </c>
      <c r="D92" s="31" t="s">
        <v>280</v>
      </c>
      <c r="E92" s="45" t="s">
        <v>25</v>
      </c>
      <c r="F92" s="45"/>
      <c r="G92" s="45"/>
      <c r="H92" s="45"/>
      <c r="I92" s="46"/>
      <c r="J92" s="45"/>
      <c r="K92" s="45"/>
      <c r="L92" s="47"/>
      <c r="M92" s="47" t="str">
        <f t="shared" si="4"/>
        <v/>
      </c>
      <c r="N92" s="47"/>
      <c r="O92" s="47"/>
      <c r="P92" s="47"/>
      <c r="Q92" s="45" t="str">
        <f t="shared" si="3"/>
        <v/>
      </c>
      <c r="R92" s="31" t="str">
        <f t="shared" si="5"/>
        <v>Offen</v>
      </c>
    </row>
    <row r="93" spans="1:18" s="8" customFormat="1" ht="16.7" customHeight="1">
      <c r="A93" s="31" t="s">
        <v>281</v>
      </c>
      <c r="B93" s="33" t="s">
        <v>272</v>
      </c>
      <c r="C93" s="31" t="s">
        <v>282</v>
      </c>
      <c r="D93" s="31" t="s">
        <v>283</v>
      </c>
      <c r="E93" s="45" t="s">
        <v>25</v>
      </c>
      <c r="F93" s="45"/>
      <c r="G93" s="45"/>
      <c r="H93" s="45"/>
      <c r="I93" s="45"/>
      <c r="J93" s="45"/>
      <c r="K93" s="45"/>
      <c r="L93" s="47"/>
      <c r="M93" s="47" t="str">
        <f t="shared" si="4"/>
        <v/>
      </c>
      <c r="N93" s="47"/>
      <c r="O93" s="47"/>
      <c r="P93" s="47"/>
      <c r="Q93" s="45" t="str">
        <f t="shared" si="3"/>
        <v/>
      </c>
      <c r="R93" s="31" t="str">
        <f t="shared" si="5"/>
        <v>Offen</v>
      </c>
    </row>
    <row r="94" spans="1:18" s="8" customFormat="1" ht="16.7" customHeight="1">
      <c r="A94" s="31" t="s">
        <v>284</v>
      </c>
      <c r="B94" s="33" t="s">
        <v>272</v>
      </c>
      <c r="C94" s="31" t="s">
        <v>285</v>
      </c>
      <c r="D94" s="31" t="s">
        <v>286</v>
      </c>
      <c r="E94" s="45" t="s">
        <v>25</v>
      </c>
      <c r="F94" s="45"/>
      <c r="G94" s="45"/>
      <c r="H94" s="45"/>
      <c r="I94" s="45"/>
      <c r="J94" s="45"/>
      <c r="K94" s="45"/>
      <c r="L94" s="47"/>
      <c r="M94" s="47" t="str">
        <f t="shared" si="4"/>
        <v/>
      </c>
      <c r="N94" s="47"/>
      <c r="O94" s="47"/>
      <c r="P94" s="47"/>
      <c r="Q94" s="45" t="str">
        <f t="shared" si="3"/>
        <v/>
      </c>
      <c r="R94" s="31" t="str">
        <f t="shared" si="5"/>
        <v>Offen</v>
      </c>
    </row>
    <row r="95" spans="1:18" s="8" customFormat="1" ht="16.7" customHeight="1">
      <c r="A95" s="31" t="s">
        <v>287</v>
      </c>
      <c r="B95" s="33" t="s">
        <v>272</v>
      </c>
      <c r="C95" s="31" t="s">
        <v>288</v>
      </c>
      <c r="D95" s="31" t="s">
        <v>289</v>
      </c>
      <c r="E95" s="45" t="s">
        <v>25</v>
      </c>
      <c r="F95" s="45"/>
      <c r="G95" s="45"/>
      <c r="H95" s="45"/>
      <c r="I95" s="45"/>
      <c r="J95" s="45"/>
      <c r="K95" s="45"/>
      <c r="L95" s="47"/>
      <c r="M95" s="47" t="str">
        <f t="shared" si="4"/>
        <v/>
      </c>
      <c r="N95" s="47"/>
      <c r="O95" s="47"/>
      <c r="P95" s="47"/>
      <c r="Q95" s="45" t="str">
        <f t="shared" si="3"/>
        <v/>
      </c>
      <c r="R95" s="31" t="str">
        <f t="shared" si="5"/>
        <v>Offen</v>
      </c>
    </row>
    <row r="96" spans="1:18" s="8" customFormat="1" ht="16.7" customHeight="1">
      <c r="A96" s="31" t="s">
        <v>290</v>
      </c>
      <c r="B96" s="33" t="s">
        <v>272</v>
      </c>
      <c r="C96" s="31" t="s">
        <v>291</v>
      </c>
      <c r="D96" s="31" t="s">
        <v>292</v>
      </c>
      <c r="E96" s="45" t="s">
        <v>25</v>
      </c>
      <c r="F96" s="45"/>
      <c r="G96" s="45"/>
      <c r="H96" s="45"/>
      <c r="I96" s="45"/>
      <c r="J96" s="45"/>
      <c r="K96" s="45"/>
      <c r="L96" s="47"/>
      <c r="M96" s="47" t="str">
        <f t="shared" si="4"/>
        <v/>
      </c>
      <c r="N96" s="47"/>
      <c r="O96" s="47"/>
      <c r="P96" s="47"/>
      <c r="Q96" s="45" t="str">
        <f t="shared" si="3"/>
        <v/>
      </c>
      <c r="R96" s="31" t="str">
        <f t="shared" si="5"/>
        <v>Offen</v>
      </c>
    </row>
    <row r="97" spans="1:18" s="8" customFormat="1" ht="16.7" customHeight="1">
      <c r="A97" s="31" t="s">
        <v>293</v>
      </c>
      <c r="B97" s="33" t="s">
        <v>272</v>
      </c>
      <c r="C97" s="31" t="s">
        <v>294</v>
      </c>
      <c r="D97" s="31" t="s">
        <v>64</v>
      </c>
      <c r="E97" s="45" t="s">
        <v>25</v>
      </c>
      <c r="F97" s="45"/>
      <c r="G97" s="45"/>
      <c r="H97" s="45"/>
      <c r="I97" s="45"/>
      <c r="J97" s="45"/>
      <c r="K97" s="45"/>
      <c r="L97" s="47"/>
      <c r="M97" s="47" t="str">
        <f t="shared" si="4"/>
        <v/>
      </c>
      <c r="N97" s="47"/>
      <c r="O97" s="47"/>
      <c r="P97" s="47"/>
      <c r="Q97" s="45" t="str">
        <f t="shared" si="3"/>
        <v/>
      </c>
      <c r="R97" s="31" t="str">
        <f t="shared" si="5"/>
        <v>Offen</v>
      </c>
    </row>
    <row r="98" spans="1:18" s="8" customFormat="1" ht="16.7" customHeight="1">
      <c r="A98" s="31" t="s">
        <v>295</v>
      </c>
      <c r="B98" s="33" t="s">
        <v>272</v>
      </c>
      <c r="C98" s="31" t="s">
        <v>296</v>
      </c>
      <c r="D98" s="31" t="s">
        <v>297</v>
      </c>
      <c r="E98" s="45" t="s">
        <v>25</v>
      </c>
      <c r="F98" s="45"/>
      <c r="G98" s="45"/>
      <c r="H98" s="45"/>
      <c r="I98" s="45"/>
      <c r="J98" s="45"/>
      <c r="K98" s="45"/>
      <c r="L98" s="47"/>
      <c r="M98" s="47" t="str">
        <f t="shared" si="4"/>
        <v/>
      </c>
      <c r="N98" s="47"/>
      <c r="O98" s="47"/>
      <c r="P98" s="47"/>
      <c r="Q98" s="45" t="str">
        <f t="shared" si="3"/>
        <v/>
      </c>
      <c r="R98" s="31" t="str">
        <f t="shared" si="5"/>
        <v>Offen</v>
      </c>
    </row>
    <row r="99" spans="1:18" s="8" customFormat="1" ht="16.7" customHeight="1">
      <c r="A99" s="31" t="s">
        <v>298</v>
      </c>
      <c r="B99" s="33" t="s">
        <v>272</v>
      </c>
      <c r="C99" s="31" t="s">
        <v>299</v>
      </c>
      <c r="D99" s="31" t="s">
        <v>300</v>
      </c>
      <c r="E99" s="45" t="s">
        <v>25</v>
      </c>
      <c r="F99" s="45"/>
      <c r="G99" s="45"/>
      <c r="H99" s="45"/>
      <c r="I99" s="45"/>
      <c r="J99" s="45"/>
      <c r="K99" s="45"/>
      <c r="L99" s="47"/>
      <c r="M99" s="47" t="str">
        <f t="shared" si="4"/>
        <v/>
      </c>
      <c r="N99" s="47"/>
      <c r="O99" s="47"/>
      <c r="P99" s="47"/>
      <c r="Q99" s="45" t="str">
        <f t="shared" si="3"/>
        <v/>
      </c>
      <c r="R99" s="31" t="str">
        <f t="shared" si="5"/>
        <v>Offen</v>
      </c>
    </row>
    <row r="100" spans="1:18" s="8" customFormat="1" ht="16.7" customHeight="1">
      <c r="A100" s="31" t="s">
        <v>301</v>
      </c>
      <c r="B100" s="34" t="s">
        <v>302</v>
      </c>
      <c r="C100" s="31" t="s">
        <v>303</v>
      </c>
      <c r="D100" s="31" t="s">
        <v>304</v>
      </c>
      <c r="E100" s="45" t="s">
        <v>25</v>
      </c>
      <c r="F100" s="45"/>
      <c r="G100" s="45"/>
      <c r="H100" s="45"/>
      <c r="I100" s="45"/>
      <c r="J100" s="45"/>
      <c r="K100" s="45"/>
      <c r="L100" s="47"/>
      <c r="M100" s="47" t="str">
        <f t="shared" si="4"/>
        <v/>
      </c>
      <c r="N100" s="47"/>
      <c r="O100" s="47"/>
      <c r="P100" s="47"/>
      <c r="Q100" s="45" t="str">
        <f t="shared" si="3"/>
        <v/>
      </c>
      <c r="R100" s="31" t="str">
        <f t="shared" si="5"/>
        <v>Offen</v>
      </c>
    </row>
    <row r="101" spans="1:18" s="8" customFormat="1" ht="16.7" customHeight="1">
      <c r="A101" s="31" t="s">
        <v>305</v>
      </c>
      <c r="B101" s="34" t="s">
        <v>302</v>
      </c>
      <c r="C101" s="31" t="s">
        <v>306</v>
      </c>
      <c r="D101" s="31" t="s">
        <v>292</v>
      </c>
      <c r="E101" s="45" t="s">
        <v>25</v>
      </c>
      <c r="F101" s="45"/>
      <c r="G101" s="45"/>
      <c r="H101" s="45"/>
      <c r="I101" s="45"/>
      <c r="J101" s="45"/>
      <c r="K101" s="45"/>
      <c r="L101" s="47"/>
      <c r="M101" s="47" t="str">
        <f t="shared" si="4"/>
        <v/>
      </c>
      <c r="N101" s="47"/>
      <c r="O101" s="47"/>
      <c r="P101" s="47"/>
      <c r="Q101" s="45" t="str">
        <f t="shared" si="3"/>
        <v/>
      </c>
      <c r="R101" s="31" t="str">
        <f t="shared" si="5"/>
        <v>Offen</v>
      </c>
    </row>
    <row r="102" spans="1:18" s="8" customFormat="1" ht="16.7" customHeight="1">
      <c r="A102" s="31" t="s">
        <v>307</v>
      </c>
      <c r="B102" s="34" t="s">
        <v>302</v>
      </c>
      <c r="C102" s="31" t="s">
        <v>308</v>
      </c>
      <c r="D102" s="31" t="s">
        <v>309</v>
      </c>
      <c r="E102" s="45" t="s">
        <v>25</v>
      </c>
      <c r="F102" s="45"/>
      <c r="G102" s="45"/>
      <c r="H102" s="45"/>
      <c r="I102" s="45"/>
      <c r="J102" s="45"/>
      <c r="K102" s="45"/>
      <c r="L102" s="47"/>
      <c r="M102" s="47" t="str">
        <f t="shared" si="4"/>
        <v/>
      </c>
      <c r="N102" s="47"/>
      <c r="O102" s="47"/>
      <c r="P102" s="47"/>
      <c r="Q102" s="45" t="str">
        <f t="shared" si="3"/>
        <v/>
      </c>
      <c r="R102" s="31" t="str">
        <f t="shared" si="5"/>
        <v>Offen</v>
      </c>
    </row>
    <row r="103" spans="1:18" s="8" customFormat="1" ht="16.7" customHeight="1">
      <c r="A103" s="31" t="s">
        <v>310</v>
      </c>
      <c r="B103" s="34" t="s">
        <v>302</v>
      </c>
      <c r="C103" s="31" t="s">
        <v>311</v>
      </c>
      <c r="D103" s="31" t="s">
        <v>312</v>
      </c>
      <c r="E103" s="45" t="s">
        <v>25</v>
      </c>
      <c r="F103" s="45"/>
      <c r="G103" s="45"/>
      <c r="H103" s="45"/>
      <c r="I103" s="45"/>
      <c r="J103" s="45"/>
      <c r="K103" s="45"/>
      <c r="L103" s="47"/>
      <c r="M103" s="47" t="str">
        <f t="shared" si="4"/>
        <v/>
      </c>
      <c r="N103" s="47"/>
      <c r="O103" s="47"/>
      <c r="P103" s="47"/>
      <c r="Q103" s="45" t="str">
        <f t="shared" si="3"/>
        <v/>
      </c>
      <c r="R103" s="31" t="str">
        <f t="shared" si="5"/>
        <v>Offen</v>
      </c>
    </row>
    <row r="104" spans="1:18" s="8" customFormat="1" ht="16.7" customHeight="1">
      <c r="A104" s="31" t="s">
        <v>313</v>
      </c>
      <c r="B104" s="34" t="s">
        <v>302</v>
      </c>
      <c r="C104" s="31" t="s">
        <v>314</v>
      </c>
      <c r="D104" s="31" t="s">
        <v>315</v>
      </c>
      <c r="E104" s="45" t="s">
        <v>25</v>
      </c>
      <c r="F104" s="45"/>
      <c r="G104" s="45"/>
      <c r="H104" s="45"/>
      <c r="I104" s="45"/>
      <c r="J104" s="45"/>
      <c r="K104" s="45"/>
      <c r="L104" s="47"/>
      <c r="M104" s="47" t="str">
        <f t="shared" si="4"/>
        <v/>
      </c>
      <c r="N104" s="47"/>
      <c r="O104" s="47"/>
      <c r="P104" s="47"/>
      <c r="Q104" s="45" t="str">
        <f t="shared" si="3"/>
        <v/>
      </c>
      <c r="R104" s="31" t="str">
        <f t="shared" si="5"/>
        <v>Offen</v>
      </c>
    </row>
    <row r="105" spans="1:18" s="8" customFormat="1" ht="16.7" customHeight="1">
      <c r="A105" s="31" t="s">
        <v>316</v>
      </c>
      <c r="B105" s="34" t="s">
        <v>302</v>
      </c>
      <c r="C105" s="31" t="s">
        <v>317</v>
      </c>
      <c r="D105" s="31" t="s">
        <v>318</v>
      </c>
      <c r="E105" s="45" t="s">
        <v>25</v>
      </c>
      <c r="F105" s="45"/>
      <c r="G105" s="45"/>
      <c r="H105" s="45"/>
      <c r="I105" s="45"/>
      <c r="J105" s="45"/>
      <c r="K105" s="45"/>
      <c r="L105" s="47"/>
      <c r="M105" s="47" t="str">
        <f t="shared" si="4"/>
        <v/>
      </c>
      <c r="N105" s="47"/>
      <c r="O105" s="47"/>
      <c r="P105" s="47"/>
      <c r="Q105" s="45" t="str">
        <f t="shared" si="3"/>
        <v/>
      </c>
      <c r="R105" s="31" t="str">
        <f t="shared" si="5"/>
        <v>Offen</v>
      </c>
    </row>
    <row r="106" spans="1:18" s="8" customFormat="1" ht="16.7" customHeight="1">
      <c r="A106" s="31" t="s">
        <v>319</v>
      </c>
      <c r="B106" s="34" t="s">
        <v>302</v>
      </c>
      <c r="C106" s="31" t="s">
        <v>320</v>
      </c>
      <c r="D106" s="31" t="s">
        <v>321</v>
      </c>
      <c r="E106" s="45" t="s">
        <v>25</v>
      </c>
      <c r="F106" s="45"/>
      <c r="G106" s="45"/>
      <c r="H106" s="45"/>
      <c r="I106" s="45"/>
      <c r="J106" s="45"/>
      <c r="K106" s="45"/>
      <c r="L106" s="47"/>
      <c r="M106" s="47" t="str">
        <f t="shared" si="4"/>
        <v/>
      </c>
      <c r="N106" s="47"/>
      <c r="O106" s="47"/>
      <c r="P106" s="47"/>
      <c r="Q106" s="45" t="str">
        <f t="shared" si="3"/>
        <v/>
      </c>
      <c r="R106" s="31" t="str">
        <f t="shared" si="5"/>
        <v>Offen</v>
      </c>
    </row>
    <row r="107" spans="1:18" s="8" customFormat="1" ht="16.7" customHeight="1">
      <c r="A107" s="31" t="s">
        <v>322</v>
      </c>
      <c r="B107" s="34" t="s">
        <v>302</v>
      </c>
      <c r="C107" s="31" t="s">
        <v>323</v>
      </c>
      <c r="D107" s="31" t="s">
        <v>324</v>
      </c>
      <c r="E107" s="45" t="s">
        <v>25</v>
      </c>
      <c r="F107" s="45"/>
      <c r="G107" s="45"/>
      <c r="H107" s="45"/>
      <c r="I107" s="45"/>
      <c r="J107" s="45"/>
      <c r="K107" s="45"/>
      <c r="L107" s="47"/>
      <c r="M107" s="47" t="str">
        <f t="shared" si="4"/>
        <v/>
      </c>
      <c r="N107" s="47"/>
      <c r="O107" s="47"/>
      <c r="P107" s="47"/>
      <c r="Q107" s="45" t="str">
        <f t="shared" si="3"/>
        <v/>
      </c>
      <c r="R107" s="31" t="str">
        <f t="shared" si="5"/>
        <v>Offen</v>
      </c>
    </row>
    <row r="108" spans="1:18" s="8" customFormat="1" ht="16.7" customHeight="1">
      <c r="A108" s="31" t="s">
        <v>325</v>
      </c>
      <c r="B108" s="34" t="s">
        <v>302</v>
      </c>
      <c r="C108" s="31" t="s">
        <v>326</v>
      </c>
      <c r="D108" s="31" t="s">
        <v>327</v>
      </c>
      <c r="E108" s="45" t="s">
        <v>25</v>
      </c>
      <c r="F108" s="45"/>
      <c r="G108" s="45"/>
      <c r="H108" s="45"/>
      <c r="I108" s="45"/>
      <c r="J108" s="45"/>
      <c r="K108" s="45"/>
      <c r="L108" s="47"/>
      <c r="M108" s="47" t="str">
        <f t="shared" si="4"/>
        <v/>
      </c>
      <c r="N108" s="47"/>
      <c r="O108" s="47"/>
      <c r="P108" s="47"/>
      <c r="Q108" s="45" t="str">
        <f t="shared" si="3"/>
        <v/>
      </c>
      <c r="R108" s="31" t="str">
        <f t="shared" si="5"/>
        <v>Offen</v>
      </c>
    </row>
    <row r="109" spans="1:18" s="8" customFormat="1" ht="16.7" customHeight="1">
      <c r="A109" s="31" t="s">
        <v>328</v>
      </c>
      <c r="B109" s="34" t="s">
        <v>302</v>
      </c>
      <c r="C109" s="31" t="s">
        <v>329</v>
      </c>
      <c r="D109" s="31" t="s">
        <v>330</v>
      </c>
      <c r="E109" s="45" t="s">
        <v>25</v>
      </c>
      <c r="F109" s="45"/>
      <c r="G109" s="45"/>
      <c r="H109" s="45"/>
      <c r="I109" s="45"/>
      <c r="J109" s="45"/>
      <c r="K109" s="45"/>
      <c r="L109" s="47"/>
      <c r="M109" s="47" t="str">
        <f t="shared" si="4"/>
        <v/>
      </c>
      <c r="N109" s="47"/>
      <c r="O109" s="47"/>
      <c r="P109" s="47"/>
      <c r="Q109" s="45" t="str">
        <f t="shared" si="3"/>
        <v/>
      </c>
      <c r="R109" s="31" t="str">
        <f t="shared" si="5"/>
        <v>Offen</v>
      </c>
    </row>
    <row r="110" spans="1:18" s="8" customFormat="1" ht="16.7" customHeight="1">
      <c r="A110" s="31" t="s">
        <v>331</v>
      </c>
      <c r="B110" s="34" t="s">
        <v>302</v>
      </c>
      <c r="C110" s="31" t="s">
        <v>332</v>
      </c>
      <c r="D110" s="31" t="s">
        <v>333</v>
      </c>
      <c r="E110" s="45" t="s">
        <v>25</v>
      </c>
      <c r="F110" s="45"/>
      <c r="G110" s="45"/>
      <c r="H110" s="45"/>
      <c r="I110" s="45"/>
      <c r="J110" s="45"/>
      <c r="K110" s="45"/>
      <c r="L110" s="47"/>
      <c r="M110" s="47" t="str">
        <f t="shared" si="4"/>
        <v/>
      </c>
      <c r="N110" s="47"/>
      <c r="O110" s="47"/>
      <c r="P110" s="47"/>
      <c r="Q110" s="45" t="str">
        <f t="shared" si="3"/>
        <v/>
      </c>
      <c r="R110" s="31" t="str">
        <f t="shared" si="5"/>
        <v>Offen</v>
      </c>
    </row>
    <row r="111" spans="1:18" ht="27.65" customHeight="1"/>
    <row r="112" spans="1:18">
      <c r="B112" s="35" t="s">
        <v>368</v>
      </c>
    </row>
    <row r="113" spans="2:2">
      <c r="B113" s="36" t="s">
        <v>369</v>
      </c>
    </row>
    <row r="114" spans="2:2">
      <c r="B114" s="36" t="s">
        <v>370</v>
      </c>
    </row>
    <row r="115" spans="2:2">
      <c r="B115" s="35" t="s">
        <v>371</v>
      </c>
    </row>
    <row r="116" spans="2:2">
      <c r="B116" s="37" t="s">
        <v>372</v>
      </c>
    </row>
  </sheetData>
  <sheetProtection algorithmName="SHA-512" hashValue="xXOJeGZXC48g4/j0W7v530wYQODZGYUJZ14zJFCzr2geCyAxHaB+1UXTC2DqgFlmbud6G8mLBfEmW05YROJZ/Q==" saltValue="3H8/bRhQ98hZrOgS3oT5oQ==" spinCount="100000" sheet="1" objects="1" scenarios="1" selectLockedCells="1" autoFilter="0" pivotTables="0"/>
  <mergeCells count="4">
    <mergeCell ref="H2:L2"/>
    <mergeCell ref="E2:G2"/>
    <mergeCell ref="M2:Q2"/>
    <mergeCell ref="B1:D2"/>
  </mergeCells>
  <conditionalFormatting sqref="E4:G110">
    <cfRule type="expression" dxfId="19" priority="9">
      <formula>E4="Mangel"</formula>
    </cfRule>
    <cfRule type="expression" dxfId="18" priority="10">
      <formula>E4="Erfüllt"</formula>
    </cfRule>
  </conditionalFormatting>
  <conditionalFormatting sqref="H4:H110">
    <cfRule type="expression" dxfId="17" priority="3">
      <formula>H4="P3 mittel"</formula>
    </cfRule>
    <cfRule type="expression" dxfId="16" priority="4">
      <formula>H4="P2 Hoch"</formula>
    </cfRule>
    <cfRule type="expression" dxfId="15" priority="11">
      <formula>H4="P1 Kritisch"</formula>
    </cfRule>
  </conditionalFormatting>
  <conditionalFormatting sqref="I4:I110">
    <cfRule type="expression" dxfId="14" priority="5">
      <formula>AND(ISNUMBER(I4),I4&lt;TODAY(),R4="offen")</formula>
    </cfRule>
  </conditionalFormatting>
  <conditionalFormatting sqref="M4:M110">
    <cfRule type="expression" dxfId="13" priority="1">
      <formula>AND(ISNUMBER(M4),M4&lt;TODAY(),R4="offen")</formula>
    </cfRule>
  </conditionalFormatting>
  <dataValidations count="4">
    <dataValidation type="list" sqref="E4:E110" xr:uid="{00000000-0002-0000-0100-000000000000}">
      <formula1>"Offen,Erfüllt,Mangel,Nicht anwendbar"</formula1>
    </dataValidation>
    <dataValidation type="list" sqref="H4:H110" xr:uid="{00000000-0002-0000-0100-000001000000}">
      <formula1>"P1 Kritisch,P2 Hoch,P3 Mittel,P4 Niedrig"</formula1>
    </dataValidation>
    <dataValidation type="list" sqref="Q4:Q110" xr:uid="{00000000-0002-0000-0100-000002000000}">
      <formula1>"Offen,Wirksam,Nicht wirksam"</formula1>
    </dataValidation>
    <dataValidation sqref="F4:G110" xr:uid="{39F367E4-63B0-48CA-8D78-DEE26D8E64EC}"/>
  </dataValidations>
  <hyperlinks>
    <hyperlink ref="B116" r:id="rId1" display="http://www.ehs-consult.at/" xr:uid="{CDF03EB1-83D2-4F29-A691-885A0F648A4C}"/>
  </hyperlinks>
  <pageMargins left="0.23622047244094491" right="0.23622047244094491" top="0.74803149606299213" bottom="0.74803149606299213" header="0.31496062992125984" footer="0.31496062992125984"/>
  <pageSetup paperSize="9" scale="34" fitToHeight="0" orientation="landscape" r:id="rId2"/>
  <headerFooter>
    <oddHeader>&amp;C&amp;"-,Standard"&amp;9&amp;D&amp;R&amp;"-,Standard"&amp;9&amp;P von &amp;N</oddHeader>
    <oddFooter>&amp;L&amp;"-,Standard"&amp;10©&amp;G &amp;C&amp;"-,Standard"&amp;14www.ehs-consult.at</oddFooter>
  </headerFooter>
  <drawing r:id="rId3"/>
  <legacyDrawingHF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5"/>
  <sheetViews>
    <sheetView showGridLines="0" zoomScaleNormal="100" workbookViewId="0">
      <selection activeCell="E14" sqref="E14"/>
    </sheetView>
  </sheetViews>
  <sheetFormatPr baseColWidth="10" defaultColWidth="8.7265625" defaultRowHeight="14.4"/>
  <cols>
    <col min="1" max="1" width="10.90625" style="1" customWidth="1"/>
    <col min="2" max="2" width="105" style="1" customWidth="1"/>
    <col min="3" max="16384" width="8.7265625" style="1"/>
  </cols>
  <sheetData>
    <row r="1" spans="1:11" ht="21.35">
      <c r="A1" s="44" t="s">
        <v>363</v>
      </c>
      <c r="B1" s="44"/>
    </row>
    <row r="2" spans="1:11">
      <c r="A2" s="12"/>
      <c r="B2" s="12"/>
    </row>
    <row r="3" spans="1:11">
      <c r="A3" s="13" t="s">
        <v>334</v>
      </c>
      <c r="B3" s="12" t="s">
        <v>335</v>
      </c>
    </row>
    <row r="4" spans="1:11">
      <c r="A4" s="13" t="s">
        <v>336</v>
      </c>
      <c r="B4" s="12" t="s">
        <v>337</v>
      </c>
    </row>
    <row r="5" spans="1:11">
      <c r="A5" s="13" t="s">
        <v>338</v>
      </c>
      <c r="B5" s="12" t="s">
        <v>339</v>
      </c>
    </row>
    <row r="6" spans="1:11">
      <c r="A6" s="13" t="s">
        <v>340</v>
      </c>
      <c r="B6" s="12" t="s">
        <v>341</v>
      </c>
    </row>
    <row r="7" spans="1:11">
      <c r="A7" s="13" t="s">
        <v>342</v>
      </c>
      <c r="B7" s="12" t="s">
        <v>343</v>
      </c>
    </row>
    <row r="8" spans="1:11">
      <c r="A8" s="12"/>
      <c r="B8" s="12"/>
    </row>
    <row r="14" spans="1:11" ht="54.75">
      <c r="A14" s="9" t="s">
        <v>344</v>
      </c>
      <c r="B14" s="10" t="s">
        <v>360</v>
      </c>
    </row>
    <row r="15" spans="1:11" ht="76.650000000000006">
      <c r="A15" s="9" t="s">
        <v>362</v>
      </c>
      <c r="B15" s="10" t="s">
        <v>361</v>
      </c>
      <c r="C15" s="7"/>
      <c r="D15" s="7"/>
      <c r="E15" s="7"/>
      <c r="F15" s="7"/>
      <c r="G15" s="7"/>
      <c r="H15" s="7"/>
      <c r="I15" s="7"/>
      <c r="J15" s="7"/>
      <c r="K15" s="7"/>
    </row>
    <row r="16" spans="1:11">
      <c r="A16" s="11">
        <v>46296</v>
      </c>
    </row>
    <row r="21" spans="1:2">
      <c r="A21" s="35" t="s">
        <v>368</v>
      </c>
    </row>
    <row r="22" spans="1:2" ht="29.4" customHeight="1">
      <c r="A22" s="38" t="s">
        <v>369</v>
      </c>
      <c r="B22" s="38"/>
    </row>
    <row r="23" spans="1:2" ht="28.8" customHeight="1">
      <c r="A23" s="38" t="s">
        <v>370</v>
      </c>
      <c r="B23" s="38"/>
    </row>
    <row r="24" spans="1:2">
      <c r="A24" s="35" t="s">
        <v>371</v>
      </c>
    </row>
    <row r="25" spans="1:2">
      <c r="A25" s="37" t="s">
        <v>372</v>
      </c>
    </row>
  </sheetData>
  <sheetProtection algorithmName="SHA-512" hashValue="nLmzvh9NvN/+SowAzzW9FX3rZnVOQ9+6/RgVlnggCD7K4664by7GSQRfiAZeSS0JK/QMS3dQLvO3wsBG8Kv/RQ==" saltValue="GTwn/i8rwm8gIEfLQ3wXEg==" spinCount="100000" sheet="1" objects="1" scenarios="1"/>
  <mergeCells count="3">
    <mergeCell ref="A1:B1"/>
    <mergeCell ref="A22:B22"/>
    <mergeCell ref="A23:B23"/>
  </mergeCells>
  <hyperlinks>
    <hyperlink ref="A25" r:id="rId1" display="http://www.ehs-consult.at/" xr:uid="{B9DE3065-564E-47D3-916E-39E51A47B132}"/>
  </hyperlinks>
  <pageMargins left="0.25" right="0.25" top="0.75" bottom="0.75" header="0.3" footer="0.3"/>
  <pageSetup paperSize="9" scale="78" fitToHeight="0"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Dashboard</vt:lpstr>
      <vt:lpstr>Prüfliste</vt:lpstr>
      <vt:lpstr>Anleitung</vt:lpstr>
      <vt:lpstr>Anleitung!Druckbereich</vt:lpstr>
      <vt:lpstr>Dashboard!Druckbereich</vt:lpstr>
      <vt:lpstr>Prüfliste!Druckbereich</vt:lpstr>
    </vt:vector>
  </TitlesOfParts>
  <Company>EHS-Consult 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Management Prüfliste Arbeitsschutz </dc:title>
  <dc:creator>EHS-Consult</dc:creator>
  <cp:lastModifiedBy>Erwin Vejpustek</cp:lastModifiedBy>
  <cp:lastPrinted>2026-10-23T11:08:02Z</cp:lastPrinted>
  <dcterms:modified xsi:type="dcterms:W3CDTF">2026-10-23T11:23:17Z</dcterms:modified>
  <cp:category>Management Tool</cp:category>
</cp:coreProperties>
</file>